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LeopoldoMico\Dropbox (SOLARHEATEUROPE)\Leopoldo Mico\Desktop\N000-191007\"/>
    </mc:Choice>
  </mc:AlternateContent>
  <xr:revisionPtr revIDLastSave="0" documentId="8_{474D0B01-595A-461A-B2A3-B2D98C67D0D3}" xr6:coauthVersionLast="44" xr6:coauthVersionMax="44" xr10:uidLastSave="{00000000-0000-0000-0000-000000000000}"/>
  <bookViews>
    <workbookView xWindow="19080" yWindow="-120" windowWidth="29040" windowHeight="15840" firstSheet="1" activeTab="1" xr2:uid="{00000000-000D-0000-FFFF-FFFF00000000}"/>
  </bookViews>
  <sheets>
    <sheet name="Kd_b0" sheetId="19" state="hidden" r:id="rId1"/>
    <sheet name="Annex P5.6 - Calculation Kd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4" l="1"/>
  <c r="E13" i="34"/>
  <c r="F13" i="34"/>
  <c r="G13" i="34"/>
  <c r="H13" i="34"/>
  <c r="I13" i="34"/>
  <c r="J13" i="34"/>
  <c r="K13" i="34"/>
  <c r="L13" i="34"/>
  <c r="M13" i="34"/>
  <c r="C123" i="34" l="1"/>
  <c r="C122" i="34"/>
  <c r="C121" i="34"/>
  <c r="C120" i="34"/>
  <c r="C119" i="34"/>
  <c r="C118" i="34"/>
  <c r="C117" i="34"/>
  <c r="C116" i="34"/>
  <c r="C115" i="34"/>
  <c r="C114" i="34"/>
  <c r="M112" i="34"/>
  <c r="L112" i="34"/>
  <c r="K112" i="34"/>
  <c r="J112" i="34"/>
  <c r="I112" i="34"/>
  <c r="H112" i="34"/>
  <c r="G112" i="34"/>
  <c r="F112" i="34"/>
  <c r="E112" i="34"/>
  <c r="D112" i="34"/>
  <c r="C107" i="34"/>
  <c r="C106" i="34"/>
  <c r="C105" i="34"/>
  <c r="C104" i="34"/>
  <c r="C103" i="34"/>
  <c r="C102" i="34"/>
  <c r="C101" i="34"/>
  <c r="C100" i="34"/>
  <c r="C99" i="34"/>
  <c r="C98" i="34"/>
  <c r="M96" i="34"/>
  <c r="L96" i="34"/>
  <c r="K96" i="34"/>
  <c r="J96" i="34"/>
  <c r="I96" i="34"/>
  <c r="H96" i="34"/>
  <c r="G96" i="34"/>
  <c r="F96" i="34"/>
  <c r="E96" i="34"/>
  <c r="D96" i="34"/>
  <c r="C91" i="34"/>
  <c r="C90" i="34"/>
  <c r="C89" i="34"/>
  <c r="C88" i="34"/>
  <c r="C87" i="34"/>
  <c r="C86" i="34"/>
  <c r="C85" i="34"/>
  <c r="C84" i="34"/>
  <c r="C83" i="34"/>
  <c r="C82" i="34"/>
  <c r="M80" i="34"/>
  <c r="L80" i="34"/>
  <c r="K80" i="34"/>
  <c r="J80" i="34"/>
  <c r="I80" i="34"/>
  <c r="H80" i="34"/>
  <c r="G80" i="34"/>
  <c r="F80" i="34"/>
  <c r="E80" i="34"/>
  <c r="D80" i="34"/>
  <c r="C75" i="34"/>
  <c r="C74" i="34"/>
  <c r="C73" i="34"/>
  <c r="C72" i="34"/>
  <c r="C71" i="34"/>
  <c r="C70" i="34"/>
  <c r="C69" i="34"/>
  <c r="C68" i="34"/>
  <c r="C67" i="34"/>
  <c r="C66" i="34"/>
  <c r="M64" i="34"/>
  <c r="L64" i="34"/>
  <c r="K64" i="34"/>
  <c r="J64" i="34"/>
  <c r="I64" i="34"/>
  <c r="H64" i="34"/>
  <c r="G64" i="34"/>
  <c r="F64" i="34"/>
  <c r="E64" i="34"/>
  <c r="D64" i="34"/>
  <c r="L58" i="34"/>
  <c r="X58" i="34" s="1"/>
  <c r="L91" i="34" s="1"/>
  <c r="C58" i="34"/>
  <c r="F58" i="34" s="1"/>
  <c r="R58" i="34" s="1"/>
  <c r="F91" i="34" s="1"/>
  <c r="C57" i="34"/>
  <c r="C56" i="34"/>
  <c r="L56" i="34" s="1"/>
  <c r="X56" i="34" s="1"/>
  <c r="L89" i="34" s="1"/>
  <c r="C55" i="34"/>
  <c r="C54" i="34"/>
  <c r="L54" i="34" s="1"/>
  <c r="X54" i="34" s="1"/>
  <c r="L87" i="34" s="1"/>
  <c r="C53" i="34"/>
  <c r="C52" i="34"/>
  <c r="C51" i="34"/>
  <c r="F51" i="34" s="1"/>
  <c r="R51" i="34" s="1"/>
  <c r="F84" i="34" s="1"/>
  <c r="C50" i="34"/>
  <c r="C49" i="34"/>
  <c r="M47" i="34"/>
  <c r="M51" i="34" s="1"/>
  <c r="Y51" i="34" s="1"/>
  <c r="M84" i="34" s="1"/>
  <c r="L47" i="34"/>
  <c r="K47" i="34"/>
  <c r="J47" i="34"/>
  <c r="I47" i="34"/>
  <c r="I58" i="34" s="1"/>
  <c r="U58" i="34" s="1"/>
  <c r="I91" i="34" s="1"/>
  <c r="H47" i="34"/>
  <c r="G47" i="34"/>
  <c r="F47" i="34"/>
  <c r="E47" i="34"/>
  <c r="D47" i="34"/>
  <c r="Y41" i="34"/>
  <c r="M75" i="34" s="1"/>
  <c r="C41" i="34"/>
  <c r="F41" i="34" s="1"/>
  <c r="R41" i="34" s="1"/>
  <c r="F75" i="34" s="1"/>
  <c r="C40" i="34"/>
  <c r="C39" i="34"/>
  <c r="F39" i="34" s="1"/>
  <c r="R39" i="34" s="1"/>
  <c r="F73" i="34" s="1"/>
  <c r="C38" i="34"/>
  <c r="F37" i="34"/>
  <c r="R37" i="34" s="1"/>
  <c r="F71" i="34" s="1"/>
  <c r="C37" i="34"/>
  <c r="D37" i="34" s="1"/>
  <c r="P37" i="34" s="1"/>
  <c r="D71" i="34" s="1"/>
  <c r="C36" i="34"/>
  <c r="C35" i="34"/>
  <c r="L35" i="34" s="1"/>
  <c r="X35" i="34" s="1"/>
  <c r="L69" i="34" s="1"/>
  <c r="C34" i="34"/>
  <c r="G34" i="34" s="1"/>
  <c r="S34" i="34" s="1"/>
  <c r="G68" i="34" s="1"/>
  <c r="C33" i="34"/>
  <c r="F33" i="34" s="1"/>
  <c r="R33" i="34" s="1"/>
  <c r="F67" i="34" s="1"/>
  <c r="C32" i="34"/>
  <c r="M30" i="34"/>
  <c r="M37" i="34" s="1"/>
  <c r="Y37" i="34" s="1"/>
  <c r="M71" i="34" s="1"/>
  <c r="L30" i="34"/>
  <c r="K30" i="34"/>
  <c r="J30" i="34"/>
  <c r="I30" i="34"/>
  <c r="I41" i="34" s="1"/>
  <c r="U41" i="34" s="1"/>
  <c r="I75" i="34" s="1"/>
  <c r="H30" i="34"/>
  <c r="G30" i="34"/>
  <c r="F30" i="34"/>
  <c r="E30" i="34"/>
  <c r="D30" i="34"/>
  <c r="D38" i="34" s="1"/>
  <c r="P38" i="34" s="1"/>
  <c r="D72" i="34" s="1"/>
  <c r="C24" i="34"/>
  <c r="E24" i="34" s="1"/>
  <c r="C23" i="34"/>
  <c r="K23" i="34" s="1"/>
  <c r="C22" i="34"/>
  <c r="H22" i="34" s="1"/>
  <c r="C21" i="34"/>
  <c r="E21" i="34" s="1"/>
  <c r="C20" i="34"/>
  <c r="E20" i="34" s="1"/>
  <c r="C19" i="34"/>
  <c r="K19" i="34" s="1"/>
  <c r="C18" i="34"/>
  <c r="H18" i="34" s="1"/>
  <c r="C17" i="34"/>
  <c r="E17" i="34" s="1"/>
  <c r="C16" i="34"/>
  <c r="C15" i="34"/>
  <c r="M6" i="34"/>
  <c r="L6" i="34"/>
  <c r="K6" i="34"/>
  <c r="J6" i="34"/>
  <c r="I6" i="34"/>
  <c r="H6" i="34"/>
  <c r="G6" i="34"/>
  <c r="F6" i="34"/>
  <c r="E6" i="34"/>
  <c r="D6" i="34"/>
  <c r="I24" i="34" l="1"/>
  <c r="M20" i="34"/>
  <c r="D34" i="34"/>
  <c r="P34" i="34" s="1"/>
  <c r="D68" i="34" s="1"/>
  <c r="J36" i="34"/>
  <c r="V36" i="34" s="1"/>
  <c r="J70" i="34" s="1"/>
  <c r="I38" i="34"/>
  <c r="U38" i="34" s="1"/>
  <c r="I72" i="34" s="1"/>
  <c r="J54" i="34"/>
  <c r="V54" i="34" s="1"/>
  <c r="J87" i="34" s="1"/>
  <c r="D49" i="34"/>
  <c r="P49" i="34" s="1"/>
  <c r="G52" i="34"/>
  <c r="S52" i="34" s="1"/>
  <c r="G85" i="34" s="1"/>
  <c r="G57" i="34"/>
  <c r="S57" i="34" s="1"/>
  <c r="G90" i="34" s="1"/>
  <c r="D24" i="34"/>
  <c r="G24" i="34"/>
  <c r="K20" i="34"/>
  <c r="F34" i="34"/>
  <c r="R34" i="34" s="1"/>
  <c r="F68" i="34" s="1"/>
  <c r="G49" i="34"/>
  <c r="S49" i="34" s="1"/>
  <c r="G82" i="34" s="1"/>
  <c r="D52" i="34"/>
  <c r="P52" i="34" s="1"/>
  <c r="D85" i="34" s="1"/>
  <c r="M55" i="34"/>
  <c r="Y55" i="34" s="1"/>
  <c r="M88" i="34" s="1"/>
  <c r="M24" i="34"/>
  <c r="H23" i="34"/>
  <c r="I20" i="34"/>
  <c r="L34" i="34"/>
  <c r="X34" i="34" s="1"/>
  <c r="L68" i="34" s="1"/>
  <c r="L55" i="34"/>
  <c r="X55" i="34" s="1"/>
  <c r="L88" i="34" s="1"/>
  <c r="K24" i="34"/>
  <c r="E22" i="34"/>
  <c r="H19" i="34"/>
  <c r="J57" i="34"/>
  <c r="V57" i="34" s="1"/>
  <c r="J90" i="34" s="1"/>
  <c r="I40" i="34"/>
  <c r="U40" i="34" s="1"/>
  <c r="I74" i="34" s="1"/>
  <c r="D51" i="34"/>
  <c r="P51" i="34" s="1"/>
  <c r="D84" i="34" s="1"/>
  <c r="D100" i="34" s="1"/>
  <c r="M54" i="34"/>
  <c r="Y54" i="34" s="1"/>
  <c r="M87" i="34" s="1"/>
  <c r="M103" i="34" s="1"/>
  <c r="M119" i="34" s="1"/>
  <c r="J23" i="34"/>
  <c r="G22" i="34"/>
  <c r="J19" i="34"/>
  <c r="G18" i="34"/>
  <c r="I34" i="34"/>
  <c r="U34" i="34" s="1"/>
  <c r="I68" i="34" s="1"/>
  <c r="L41" i="34"/>
  <c r="X41" i="34" s="1"/>
  <c r="L75" i="34" s="1"/>
  <c r="L107" i="34" s="1"/>
  <c r="K58" i="34"/>
  <c r="W58" i="34" s="1"/>
  <c r="K91" i="34" s="1"/>
  <c r="L24" i="34"/>
  <c r="I23" i="34"/>
  <c r="F22" i="34"/>
  <c r="L20" i="34"/>
  <c r="I19" i="34"/>
  <c r="F18" i="34"/>
  <c r="J58" i="34"/>
  <c r="V58" i="34" s="1"/>
  <c r="J91" i="34" s="1"/>
  <c r="J24" i="34"/>
  <c r="G23" i="34"/>
  <c r="M21" i="34"/>
  <c r="J20" i="34"/>
  <c r="G19" i="34"/>
  <c r="M17" i="34"/>
  <c r="L32" i="34"/>
  <c r="X32" i="34" s="1"/>
  <c r="L66" i="34" s="1"/>
  <c r="F23" i="34"/>
  <c r="L21" i="34"/>
  <c r="F19" i="34"/>
  <c r="L17" i="34"/>
  <c r="L33" i="34"/>
  <c r="X33" i="34" s="1"/>
  <c r="L67" i="34" s="1"/>
  <c r="F35" i="34"/>
  <c r="R35" i="34" s="1"/>
  <c r="F69" i="34" s="1"/>
  <c r="I49" i="34"/>
  <c r="U49" i="34" s="1"/>
  <c r="I82" i="34" s="1"/>
  <c r="D56" i="34"/>
  <c r="P56" i="34" s="1"/>
  <c r="D89" i="34" s="1"/>
  <c r="M58" i="34"/>
  <c r="Y58" i="34" s="1"/>
  <c r="M91" i="34" s="1"/>
  <c r="M107" i="34" s="1"/>
  <c r="D23" i="34"/>
  <c r="H24" i="34"/>
  <c r="E23" i="34"/>
  <c r="K21" i="34"/>
  <c r="H20" i="34"/>
  <c r="E19" i="34"/>
  <c r="K17" i="34"/>
  <c r="E18" i="34"/>
  <c r="I52" i="34"/>
  <c r="U52" i="34" s="1"/>
  <c r="I85" i="34" s="1"/>
  <c r="M22" i="34"/>
  <c r="J17" i="34"/>
  <c r="I33" i="34"/>
  <c r="U33" i="34" s="1"/>
  <c r="I67" i="34" s="1"/>
  <c r="I35" i="34"/>
  <c r="U35" i="34" s="1"/>
  <c r="I69" i="34" s="1"/>
  <c r="F38" i="34"/>
  <c r="R38" i="34" s="1"/>
  <c r="F72" i="34" s="1"/>
  <c r="F52" i="34"/>
  <c r="R52" i="34" s="1"/>
  <c r="F85" i="34" s="1"/>
  <c r="L49" i="34"/>
  <c r="X49" i="34" s="1"/>
  <c r="L82" i="34" s="1"/>
  <c r="D21" i="34"/>
  <c r="F24" i="34"/>
  <c r="L22" i="34"/>
  <c r="I21" i="34"/>
  <c r="F20" i="34"/>
  <c r="L18" i="34"/>
  <c r="I17" i="34"/>
  <c r="D22" i="34"/>
  <c r="G20" i="34"/>
  <c r="D15" i="34"/>
  <c r="I15" i="34"/>
  <c r="L15" i="34"/>
  <c r="H15" i="34"/>
  <c r="J15" i="34"/>
  <c r="M15" i="34"/>
  <c r="E15" i="34"/>
  <c r="K15" i="34"/>
  <c r="F15" i="34"/>
  <c r="G15" i="34"/>
  <c r="M33" i="34"/>
  <c r="Y33" i="34" s="1"/>
  <c r="M67" i="34" s="1"/>
  <c r="J35" i="34"/>
  <c r="V35" i="34" s="1"/>
  <c r="J69" i="34" s="1"/>
  <c r="G38" i="34"/>
  <c r="S38" i="34" s="1"/>
  <c r="G72" i="34" s="1"/>
  <c r="K54" i="34"/>
  <c r="W54" i="34" s="1"/>
  <c r="K87" i="34" s="1"/>
  <c r="F57" i="34"/>
  <c r="R57" i="34" s="1"/>
  <c r="F90" i="34" s="1"/>
  <c r="D20" i="34"/>
  <c r="K22" i="34"/>
  <c r="H21" i="34"/>
  <c r="K18" i="34"/>
  <c r="H17" i="34"/>
  <c r="F107" i="34"/>
  <c r="F123" i="34" s="1"/>
  <c r="G35" i="34"/>
  <c r="S35" i="34" s="1"/>
  <c r="G69" i="34" s="1"/>
  <c r="G101" i="34" s="1"/>
  <c r="G117" i="34" s="1"/>
  <c r="J49" i="34"/>
  <c r="V49" i="34" s="1"/>
  <c r="J82" i="34" s="1"/>
  <c r="J21" i="34"/>
  <c r="M18" i="34"/>
  <c r="K16" i="34"/>
  <c r="D16" i="34"/>
  <c r="H16" i="34"/>
  <c r="I16" i="34"/>
  <c r="L16" i="34"/>
  <c r="E16" i="34"/>
  <c r="M16" i="34"/>
  <c r="F16" i="34"/>
  <c r="G16" i="34"/>
  <c r="J16" i="34"/>
  <c r="F54" i="34"/>
  <c r="R54" i="34" s="1"/>
  <c r="F87" i="34" s="1"/>
  <c r="F103" i="34" s="1"/>
  <c r="F119" i="34" s="1"/>
  <c r="D19" i="34"/>
  <c r="M23" i="34"/>
  <c r="J22" i="34"/>
  <c r="G21" i="34"/>
  <c r="M19" i="34"/>
  <c r="J18" i="34"/>
  <c r="G17" i="34"/>
  <c r="J50" i="34"/>
  <c r="V50" i="34" s="1"/>
  <c r="J83" i="34" s="1"/>
  <c r="I57" i="34"/>
  <c r="U57" i="34" s="1"/>
  <c r="I90" i="34" s="1"/>
  <c r="D18" i="34"/>
  <c r="L23" i="34"/>
  <c r="I22" i="34"/>
  <c r="F21" i="34"/>
  <c r="L19" i="34"/>
  <c r="I18" i="34"/>
  <c r="F17" i="34"/>
  <c r="D17" i="34"/>
  <c r="I107" i="34"/>
  <c r="I123" i="34" s="1"/>
  <c r="F32" i="34"/>
  <c r="R32" i="34" s="1"/>
  <c r="F66" i="34" s="1"/>
  <c r="H53" i="34"/>
  <c r="T53" i="34" s="1"/>
  <c r="H86" i="34" s="1"/>
  <c r="E53" i="34"/>
  <c r="Q53" i="34" s="1"/>
  <c r="E86" i="34" s="1"/>
  <c r="D53" i="34"/>
  <c r="P53" i="34" s="1"/>
  <c r="D86" i="34" s="1"/>
  <c r="M53" i="34"/>
  <c r="Y53" i="34" s="1"/>
  <c r="M86" i="34" s="1"/>
  <c r="K53" i="34"/>
  <c r="W53" i="34" s="1"/>
  <c r="K86" i="34" s="1"/>
  <c r="I32" i="34"/>
  <c r="U32" i="34" s="1"/>
  <c r="I66" i="34" s="1"/>
  <c r="E38" i="34"/>
  <c r="Q38" i="34" s="1"/>
  <c r="E72" i="34" s="1"/>
  <c r="M38" i="34"/>
  <c r="Y38" i="34" s="1"/>
  <c r="M72" i="34" s="1"/>
  <c r="M104" i="34" s="1"/>
  <c r="K38" i="34"/>
  <c r="W38" i="34" s="1"/>
  <c r="K72" i="34" s="1"/>
  <c r="J38" i="34"/>
  <c r="V38" i="34" s="1"/>
  <c r="J72" i="34" s="1"/>
  <c r="H38" i="34"/>
  <c r="T38" i="34" s="1"/>
  <c r="H72" i="34" s="1"/>
  <c r="E52" i="34"/>
  <c r="Q52" i="34" s="1"/>
  <c r="E85" i="34" s="1"/>
  <c r="M52" i="34"/>
  <c r="Y52" i="34" s="1"/>
  <c r="M85" i="34" s="1"/>
  <c r="K52" i="34"/>
  <c r="W52" i="34" s="1"/>
  <c r="K85" i="34" s="1"/>
  <c r="J52" i="34"/>
  <c r="V52" i="34" s="1"/>
  <c r="J85" i="34" s="1"/>
  <c r="H52" i="34"/>
  <c r="T52" i="34" s="1"/>
  <c r="H85" i="34" s="1"/>
  <c r="F53" i="34"/>
  <c r="R53" i="34" s="1"/>
  <c r="F86" i="34" s="1"/>
  <c r="I54" i="34"/>
  <c r="U54" i="34" s="1"/>
  <c r="I87" i="34" s="1"/>
  <c r="H57" i="34"/>
  <c r="T57" i="34" s="1"/>
  <c r="H90" i="34" s="1"/>
  <c r="E57" i="34"/>
  <c r="Q57" i="34" s="1"/>
  <c r="E90" i="34" s="1"/>
  <c r="D57" i="34"/>
  <c r="P57" i="34" s="1"/>
  <c r="D90" i="34" s="1"/>
  <c r="M57" i="34"/>
  <c r="Y57" i="34" s="1"/>
  <c r="M90" i="34" s="1"/>
  <c r="L57" i="34"/>
  <c r="X57" i="34" s="1"/>
  <c r="L90" i="34" s="1"/>
  <c r="K57" i="34"/>
  <c r="W57" i="34" s="1"/>
  <c r="K90" i="34" s="1"/>
  <c r="K40" i="34"/>
  <c r="W40" i="34" s="1"/>
  <c r="K74" i="34" s="1"/>
  <c r="H40" i="34"/>
  <c r="T40" i="34" s="1"/>
  <c r="H74" i="34" s="1"/>
  <c r="G40" i="34"/>
  <c r="S40" i="34" s="1"/>
  <c r="G74" i="34" s="1"/>
  <c r="G106" i="34" s="1"/>
  <c r="G122" i="34" s="1"/>
  <c r="E40" i="34"/>
  <c r="Q40" i="34" s="1"/>
  <c r="E74" i="34" s="1"/>
  <c r="D40" i="34"/>
  <c r="P40" i="34" s="1"/>
  <c r="D74" i="34" s="1"/>
  <c r="H39" i="34"/>
  <c r="T39" i="34" s="1"/>
  <c r="H73" i="34" s="1"/>
  <c r="E39" i="34"/>
  <c r="Q39" i="34" s="1"/>
  <c r="E73" i="34" s="1"/>
  <c r="D39" i="34"/>
  <c r="P39" i="34" s="1"/>
  <c r="D73" i="34" s="1"/>
  <c r="M39" i="34"/>
  <c r="Y39" i="34" s="1"/>
  <c r="M73" i="34" s="1"/>
  <c r="K39" i="34"/>
  <c r="W39" i="34" s="1"/>
  <c r="K73" i="34" s="1"/>
  <c r="J32" i="34"/>
  <c r="V32" i="34" s="1"/>
  <c r="J66" i="34" s="1"/>
  <c r="G39" i="34"/>
  <c r="S39" i="34" s="1"/>
  <c r="G73" i="34" s="1"/>
  <c r="J40" i="34"/>
  <c r="V40" i="34" s="1"/>
  <c r="J74" i="34" s="1"/>
  <c r="F100" i="34"/>
  <c r="F116" i="34" s="1"/>
  <c r="K37" i="34"/>
  <c r="W37" i="34" s="1"/>
  <c r="K71" i="34" s="1"/>
  <c r="J37" i="34"/>
  <c r="V37" i="34" s="1"/>
  <c r="J71" i="34" s="1"/>
  <c r="J103" i="34" s="1"/>
  <c r="H37" i="34"/>
  <c r="T37" i="34" s="1"/>
  <c r="H71" i="34" s="1"/>
  <c r="G37" i="34"/>
  <c r="S37" i="34" s="1"/>
  <c r="G71" i="34" s="1"/>
  <c r="E37" i="34"/>
  <c r="Q37" i="34" s="1"/>
  <c r="E71" i="34" s="1"/>
  <c r="I39" i="34"/>
  <c r="U39" i="34" s="1"/>
  <c r="I73" i="34" s="1"/>
  <c r="L40" i="34"/>
  <c r="X40" i="34" s="1"/>
  <c r="L74" i="34" s="1"/>
  <c r="K51" i="34"/>
  <c r="W51" i="34" s="1"/>
  <c r="K84" i="34" s="1"/>
  <c r="J51" i="34"/>
  <c r="V51" i="34" s="1"/>
  <c r="J84" i="34" s="1"/>
  <c r="H51" i="34"/>
  <c r="T51" i="34" s="1"/>
  <c r="H84" i="34" s="1"/>
  <c r="G51" i="34"/>
  <c r="S51" i="34" s="1"/>
  <c r="G84" i="34" s="1"/>
  <c r="G100" i="34" s="1"/>
  <c r="G116" i="34" s="1"/>
  <c r="E51" i="34"/>
  <c r="Q51" i="34" s="1"/>
  <c r="E84" i="34" s="1"/>
  <c r="I53" i="34"/>
  <c r="U53" i="34" s="1"/>
  <c r="I86" i="34" s="1"/>
  <c r="K32" i="34"/>
  <c r="W32" i="34" s="1"/>
  <c r="K66" i="34" s="1"/>
  <c r="H32" i="34"/>
  <c r="T32" i="34" s="1"/>
  <c r="H66" i="34" s="1"/>
  <c r="G32" i="34"/>
  <c r="S32" i="34" s="1"/>
  <c r="G66" i="34" s="1"/>
  <c r="G98" i="34" s="1"/>
  <c r="E32" i="34"/>
  <c r="Q32" i="34" s="1"/>
  <c r="E66" i="34" s="1"/>
  <c r="D32" i="34"/>
  <c r="P32" i="34" s="1"/>
  <c r="D66" i="34" s="1"/>
  <c r="F40" i="34"/>
  <c r="R40" i="34" s="1"/>
  <c r="F74" i="34" s="1"/>
  <c r="G53" i="34"/>
  <c r="S53" i="34" s="1"/>
  <c r="G86" i="34" s="1"/>
  <c r="M32" i="34"/>
  <c r="Y32" i="34" s="1"/>
  <c r="M66" i="34" s="1"/>
  <c r="J39" i="34"/>
  <c r="V39" i="34" s="1"/>
  <c r="J73" i="34" s="1"/>
  <c r="M40" i="34"/>
  <c r="Y40" i="34" s="1"/>
  <c r="M74" i="34" s="1"/>
  <c r="J53" i="34"/>
  <c r="V53" i="34" s="1"/>
  <c r="J86" i="34" s="1"/>
  <c r="J102" i="34" s="1"/>
  <c r="J118" i="34" s="1"/>
  <c r="E56" i="34"/>
  <c r="Q56" i="34" s="1"/>
  <c r="E89" i="34" s="1"/>
  <c r="M56" i="34"/>
  <c r="Y56" i="34" s="1"/>
  <c r="M89" i="34" s="1"/>
  <c r="K56" i="34"/>
  <c r="W56" i="34" s="1"/>
  <c r="K89" i="34" s="1"/>
  <c r="J56" i="34"/>
  <c r="V56" i="34" s="1"/>
  <c r="J89" i="34" s="1"/>
  <c r="I56" i="34"/>
  <c r="U56" i="34" s="1"/>
  <c r="I89" i="34" s="1"/>
  <c r="H56" i="34"/>
  <c r="T56" i="34" s="1"/>
  <c r="H89" i="34" s="1"/>
  <c r="K36" i="34"/>
  <c r="W36" i="34" s="1"/>
  <c r="K70" i="34" s="1"/>
  <c r="H36" i="34"/>
  <c r="T36" i="34" s="1"/>
  <c r="H70" i="34" s="1"/>
  <c r="G36" i="34"/>
  <c r="S36" i="34" s="1"/>
  <c r="G70" i="34" s="1"/>
  <c r="E36" i="34"/>
  <c r="Q36" i="34" s="1"/>
  <c r="E70" i="34" s="1"/>
  <c r="D36" i="34"/>
  <c r="P36" i="34" s="1"/>
  <c r="D70" i="34" s="1"/>
  <c r="L39" i="34"/>
  <c r="X39" i="34" s="1"/>
  <c r="L73" i="34" s="1"/>
  <c r="L105" i="34" s="1"/>
  <c r="L121" i="34" s="1"/>
  <c r="K50" i="34"/>
  <c r="W50" i="34" s="1"/>
  <c r="K83" i="34" s="1"/>
  <c r="H50" i="34"/>
  <c r="T50" i="34" s="1"/>
  <c r="H83" i="34" s="1"/>
  <c r="G50" i="34"/>
  <c r="S50" i="34" s="1"/>
  <c r="G83" i="34" s="1"/>
  <c r="E50" i="34"/>
  <c r="Q50" i="34" s="1"/>
  <c r="E83" i="34" s="1"/>
  <c r="D50" i="34"/>
  <c r="P50" i="34" s="1"/>
  <c r="D83" i="34" s="1"/>
  <c r="H35" i="34"/>
  <c r="T35" i="34" s="1"/>
  <c r="H69" i="34" s="1"/>
  <c r="E35" i="34"/>
  <c r="Q35" i="34" s="1"/>
  <c r="E69" i="34" s="1"/>
  <c r="D35" i="34"/>
  <c r="P35" i="34" s="1"/>
  <c r="D69" i="34" s="1"/>
  <c r="D101" i="34" s="1"/>
  <c r="M35" i="34"/>
  <c r="Y35" i="34" s="1"/>
  <c r="M69" i="34" s="1"/>
  <c r="K35" i="34"/>
  <c r="W35" i="34" s="1"/>
  <c r="K69" i="34" s="1"/>
  <c r="F36" i="34"/>
  <c r="R36" i="34" s="1"/>
  <c r="F70" i="34" s="1"/>
  <c r="I37" i="34"/>
  <c r="U37" i="34" s="1"/>
  <c r="I71" i="34" s="1"/>
  <c r="L38" i="34"/>
  <c r="X38" i="34" s="1"/>
  <c r="L72" i="34" s="1"/>
  <c r="L104" i="34" s="1"/>
  <c r="L120" i="34" s="1"/>
  <c r="H49" i="34"/>
  <c r="T49" i="34" s="1"/>
  <c r="H82" i="34" s="1"/>
  <c r="E49" i="34"/>
  <c r="Q49" i="34" s="1"/>
  <c r="E82" i="34" s="1"/>
  <c r="D82" i="34"/>
  <c r="M49" i="34"/>
  <c r="Y49" i="34" s="1"/>
  <c r="M82" i="34" s="1"/>
  <c r="K49" i="34"/>
  <c r="W49" i="34" s="1"/>
  <c r="K82" i="34" s="1"/>
  <c r="F50" i="34"/>
  <c r="R50" i="34" s="1"/>
  <c r="F83" i="34" s="1"/>
  <c r="F99" i="34" s="1"/>
  <c r="F115" i="34" s="1"/>
  <c r="I51" i="34"/>
  <c r="U51" i="34" s="1"/>
  <c r="I84" i="34" s="1"/>
  <c r="L52" i="34"/>
  <c r="X52" i="34" s="1"/>
  <c r="L85" i="34" s="1"/>
  <c r="L101" i="34" s="1"/>
  <c r="L117" i="34" s="1"/>
  <c r="F56" i="34"/>
  <c r="R56" i="34" s="1"/>
  <c r="F89" i="34" s="1"/>
  <c r="F105" i="34" s="1"/>
  <c r="F121" i="34" s="1"/>
  <c r="L53" i="34"/>
  <c r="X53" i="34" s="1"/>
  <c r="L86" i="34" s="1"/>
  <c r="E34" i="34"/>
  <c r="Q34" i="34" s="1"/>
  <c r="E68" i="34" s="1"/>
  <c r="M34" i="34"/>
  <c r="Y34" i="34" s="1"/>
  <c r="M68" i="34" s="1"/>
  <c r="M100" i="34" s="1"/>
  <c r="K34" i="34"/>
  <c r="W34" i="34" s="1"/>
  <c r="K68" i="34" s="1"/>
  <c r="J34" i="34"/>
  <c r="V34" i="34" s="1"/>
  <c r="J68" i="34" s="1"/>
  <c r="H34" i="34"/>
  <c r="T34" i="34" s="1"/>
  <c r="H68" i="34" s="1"/>
  <c r="I36" i="34"/>
  <c r="U36" i="34" s="1"/>
  <c r="I70" i="34" s="1"/>
  <c r="L37" i="34"/>
  <c r="X37" i="34" s="1"/>
  <c r="L71" i="34" s="1"/>
  <c r="L103" i="34" s="1"/>
  <c r="L119" i="34" s="1"/>
  <c r="F49" i="34"/>
  <c r="R49" i="34" s="1"/>
  <c r="F82" i="34" s="1"/>
  <c r="I50" i="34"/>
  <c r="U50" i="34" s="1"/>
  <c r="I83" i="34" s="1"/>
  <c r="L51" i="34"/>
  <c r="X51" i="34" s="1"/>
  <c r="L84" i="34" s="1"/>
  <c r="L100" i="34" s="1"/>
  <c r="L116" i="34" s="1"/>
  <c r="G56" i="34"/>
  <c r="S56" i="34" s="1"/>
  <c r="G89" i="34" s="1"/>
  <c r="K55" i="34"/>
  <c r="W55" i="34" s="1"/>
  <c r="K88" i="34" s="1"/>
  <c r="J55" i="34"/>
  <c r="V55" i="34" s="1"/>
  <c r="J88" i="34" s="1"/>
  <c r="H55" i="34"/>
  <c r="T55" i="34" s="1"/>
  <c r="H88" i="34" s="1"/>
  <c r="G55" i="34"/>
  <c r="S55" i="34" s="1"/>
  <c r="G88" i="34" s="1"/>
  <c r="F55" i="34"/>
  <c r="R55" i="34" s="1"/>
  <c r="F88" i="34" s="1"/>
  <c r="E55" i="34"/>
  <c r="Q55" i="34" s="1"/>
  <c r="E88" i="34" s="1"/>
  <c r="K33" i="34"/>
  <c r="W33" i="34" s="1"/>
  <c r="K67" i="34" s="1"/>
  <c r="J33" i="34"/>
  <c r="V33" i="34" s="1"/>
  <c r="J67" i="34" s="1"/>
  <c r="H33" i="34"/>
  <c r="T33" i="34" s="1"/>
  <c r="H67" i="34" s="1"/>
  <c r="G33" i="34"/>
  <c r="S33" i="34" s="1"/>
  <c r="G67" i="34" s="1"/>
  <c r="E33" i="34"/>
  <c r="Q33" i="34" s="1"/>
  <c r="E67" i="34" s="1"/>
  <c r="L36" i="34"/>
  <c r="X36" i="34" s="1"/>
  <c r="L70" i="34" s="1"/>
  <c r="K41" i="34"/>
  <c r="W41" i="34" s="1"/>
  <c r="K75" i="34" s="1"/>
  <c r="J41" i="34"/>
  <c r="V41" i="34" s="1"/>
  <c r="J75" i="34" s="1"/>
  <c r="J107" i="34" s="1"/>
  <c r="H41" i="34"/>
  <c r="T41" i="34" s="1"/>
  <c r="H75" i="34" s="1"/>
  <c r="G41" i="34"/>
  <c r="S41" i="34" s="1"/>
  <c r="G75" i="34" s="1"/>
  <c r="E41" i="34"/>
  <c r="Q41" i="34" s="1"/>
  <c r="E75" i="34" s="1"/>
  <c r="L50" i="34"/>
  <c r="X50" i="34" s="1"/>
  <c r="L83" i="34" s="1"/>
  <c r="D55" i="34"/>
  <c r="P55" i="34" s="1"/>
  <c r="D88" i="34" s="1"/>
  <c r="D104" i="34" s="1"/>
  <c r="D120" i="34" s="1"/>
  <c r="D33" i="34"/>
  <c r="P33" i="34" s="1"/>
  <c r="D67" i="34" s="1"/>
  <c r="M36" i="34"/>
  <c r="Y36" i="34" s="1"/>
  <c r="M70" i="34" s="1"/>
  <c r="D41" i="34"/>
  <c r="P41" i="34" s="1"/>
  <c r="D75" i="34" s="1"/>
  <c r="M50" i="34"/>
  <c r="Y50" i="34" s="1"/>
  <c r="M83" i="34" s="1"/>
  <c r="I55" i="34"/>
  <c r="U55" i="34" s="1"/>
  <c r="I88" i="34" s="1"/>
  <c r="I104" i="34" s="1"/>
  <c r="I120" i="34" s="1"/>
  <c r="D54" i="34"/>
  <c r="P54" i="34" s="1"/>
  <c r="D87" i="34" s="1"/>
  <c r="D103" i="34" s="1"/>
  <c r="D119" i="34" s="1"/>
  <c r="D58" i="34"/>
  <c r="P58" i="34" s="1"/>
  <c r="D91" i="34" s="1"/>
  <c r="E54" i="34"/>
  <c r="Q54" i="34" s="1"/>
  <c r="E87" i="34" s="1"/>
  <c r="E58" i="34"/>
  <c r="Q58" i="34" s="1"/>
  <c r="E91" i="34" s="1"/>
  <c r="G54" i="34"/>
  <c r="S54" i="34" s="1"/>
  <c r="G87" i="34" s="1"/>
  <c r="G58" i="34"/>
  <c r="S58" i="34" s="1"/>
  <c r="G91" i="34" s="1"/>
  <c r="H54" i="34"/>
  <c r="T54" i="34" s="1"/>
  <c r="H87" i="34" s="1"/>
  <c r="H58" i="34"/>
  <c r="T58" i="34" s="1"/>
  <c r="H91" i="34" s="1"/>
  <c r="O19" i="34" l="1"/>
  <c r="O15" i="34"/>
  <c r="L123" i="34"/>
  <c r="E100" i="34"/>
  <c r="E116" i="34" s="1"/>
  <c r="K103" i="34"/>
  <c r="K119" i="34" s="1"/>
  <c r="I101" i="34"/>
  <c r="I117" i="34" s="1"/>
  <c r="F102" i="34"/>
  <c r="F118" i="34" s="1"/>
  <c r="J106" i="34"/>
  <c r="J122" i="34" s="1"/>
  <c r="F101" i="34"/>
  <c r="J99" i="34"/>
  <c r="J115" i="34" s="1"/>
  <c r="K102" i="34"/>
  <c r="K118" i="34" s="1"/>
  <c r="I98" i="34"/>
  <c r="I114" i="34" s="1"/>
  <c r="K107" i="34"/>
  <c r="K123" i="34" s="1"/>
  <c r="L102" i="34"/>
  <c r="L118" i="34" s="1"/>
  <c r="M101" i="34"/>
  <c r="M117" i="34" s="1"/>
  <c r="M102" i="34"/>
  <c r="M118" i="34" s="1"/>
  <c r="H99" i="34"/>
  <c r="H115" i="34" s="1"/>
  <c r="D98" i="34"/>
  <c r="D114" i="34" s="1"/>
  <c r="D105" i="34"/>
  <c r="D121" i="34" s="1"/>
  <c r="F106" i="34"/>
  <c r="F122" i="34" s="1"/>
  <c r="L98" i="34"/>
  <c r="L114" i="34" s="1"/>
  <c r="L99" i="34"/>
  <c r="L115" i="34" s="1"/>
  <c r="I100" i="34"/>
  <c r="I116" i="34" s="1"/>
  <c r="F104" i="34"/>
  <c r="F120" i="34" s="1"/>
  <c r="G104" i="34"/>
  <c r="G120" i="34" s="1"/>
  <c r="J119" i="34"/>
  <c r="E106" i="34"/>
  <c r="E122" i="34" s="1"/>
  <c r="M99" i="34"/>
  <c r="M115" i="34" s="1"/>
  <c r="M116" i="34"/>
  <c r="J101" i="34"/>
  <c r="J117" i="34" s="1"/>
  <c r="I99" i="34"/>
  <c r="I115" i="34" s="1"/>
  <c r="I106" i="34"/>
  <c r="I122" i="34" s="1"/>
  <c r="J98" i="34"/>
  <c r="J114" i="34" s="1"/>
  <c r="K99" i="34"/>
  <c r="K115" i="34" s="1"/>
  <c r="H106" i="34"/>
  <c r="H122" i="34" s="1"/>
  <c r="D102" i="34"/>
  <c r="D118" i="34" s="1"/>
  <c r="I102" i="34"/>
  <c r="I118" i="34" s="1"/>
  <c r="E99" i="34"/>
  <c r="E115" i="34" s="1"/>
  <c r="H100" i="34"/>
  <c r="H116" i="34" s="1"/>
  <c r="K98" i="34"/>
  <c r="K114" i="34" s="1"/>
  <c r="H105" i="34"/>
  <c r="H121" i="34" s="1"/>
  <c r="H98" i="34"/>
  <c r="H114" i="34" s="1"/>
  <c r="L106" i="34"/>
  <c r="L122" i="34" s="1"/>
  <c r="G99" i="34"/>
  <c r="G115" i="34" s="1"/>
  <c r="E101" i="34"/>
  <c r="E117" i="34" s="1"/>
  <c r="E107" i="34"/>
  <c r="E123" i="34" s="1"/>
  <c r="J104" i="34"/>
  <c r="J120" i="34" s="1"/>
  <c r="G102" i="34"/>
  <c r="G118" i="34" s="1"/>
  <c r="H103" i="34"/>
  <c r="H119" i="34" s="1"/>
  <c r="K106" i="34"/>
  <c r="K122" i="34" s="1"/>
  <c r="D107" i="34"/>
  <c r="D123" i="34" s="1"/>
  <c r="M98" i="34"/>
  <c r="M114" i="34" s="1"/>
  <c r="O17" i="34"/>
  <c r="O16" i="34"/>
  <c r="G107" i="34"/>
  <c r="G123" i="34" s="1"/>
  <c r="O18" i="34"/>
  <c r="H107" i="34"/>
  <c r="H123" i="34" s="1"/>
  <c r="J123" i="34"/>
  <c r="M123" i="34"/>
  <c r="I103" i="34"/>
  <c r="I119" i="34" s="1"/>
  <c r="H104" i="34"/>
  <c r="H120" i="34" s="1"/>
  <c r="K105" i="34"/>
  <c r="K121" i="34" s="1"/>
  <c r="K101" i="34"/>
  <c r="K117" i="34" s="1"/>
  <c r="M105" i="34"/>
  <c r="M121" i="34" s="1"/>
  <c r="K104" i="34"/>
  <c r="K120" i="34" s="1"/>
  <c r="O24" i="34"/>
  <c r="O23" i="34"/>
  <c r="D99" i="34"/>
  <c r="D115" i="34" s="1"/>
  <c r="F117" i="34"/>
  <c r="G105" i="34"/>
  <c r="G121" i="34" s="1"/>
  <c r="M120" i="34"/>
  <c r="D116" i="34"/>
  <c r="O22" i="34"/>
  <c r="D117" i="34"/>
  <c r="E102" i="34"/>
  <c r="E118" i="34" s="1"/>
  <c r="I105" i="34"/>
  <c r="I121" i="34" s="1"/>
  <c r="E105" i="34"/>
  <c r="E121" i="34" s="1"/>
  <c r="E104" i="34"/>
  <c r="E120" i="34" s="1"/>
  <c r="F98" i="34"/>
  <c r="F114" i="34" s="1"/>
  <c r="O21" i="34"/>
  <c r="J100" i="34"/>
  <c r="J116" i="34" s="1"/>
  <c r="E98" i="34"/>
  <c r="E114" i="34" s="1"/>
  <c r="E103" i="34"/>
  <c r="E119" i="34" s="1"/>
  <c r="M106" i="34"/>
  <c r="M122" i="34" s="1"/>
  <c r="O20" i="34"/>
  <c r="K100" i="34"/>
  <c r="K116" i="34" s="1"/>
  <c r="H101" i="34"/>
  <c r="H117" i="34" s="1"/>
  <c r="H102" i="34"/>
  <c r="H118" i="34" s="1"/>
  <c r="J105" i="34"/>
  <c r="J121" i="34" s="1"/>
  <c r="G114" i="34"/>
  <c r="G103" i="34"/>
  <c r="G119" i="34" s="1"/>
  <c r="D106" i="34"/>
  <c r="D122" i="34" s="1"/>
  <c r="O26" i="34" l="1"/>
  <c r="O118" i="34"/>
  <c r="O120" i="34"/>
  <c r="O119" i="34"/>
  <c r="O114" i="34"/>
  <c r="O117" i="34"/>
  <c r="O115" i="34"/>
  <c r="O123" i="34"/>
  <c r="O122" i="34"/>
  <c r="O116" i="34"/>
  <c r="O121" i="34"/>
  <c r="O125" i="34" l="1"/>
  <c r="C67" i="19"/>
  <c r="C66" i="19"/>
  <c r="C65" i="19"/>
  <c r="C64" i="19"/>
  <c r="C63" i="19"/>
  <c r="C62" i="19"/>
  <c r="C61" i="19"/>
  <c r="C60" i="19"/>
  <c r="C59" i="19"/>
  <c r="C58" i="19"/>
  <c r="M56" i="19"/>
  <c r="L56" i="19"/>
  <c r="K56" i="19"/>
  <c r="J56" i="19"/>
  <c r="I56" i="19"/>
  <c r="H56" i="19"/>
  <c r="G56" i="19"/>
  <c r="F56" i="19"/>
  <c r="E56" i="19"/>
  <c r="D56" i="19"/>
  <c r="C50" i="19"/>
  <c r="C49" i="19"/>
  <c r="C48" i="19"/>
  <c r="C47" i="19"/>
  <c r="M47" i="19" s="1"/>
  <c r="C46" i="19"/>
  <c r="K46" i="19" s="1"/>
  <c r="C45" i="19"/>
  <c r="L45" i="19" s="1"/>
  <c r="C44" i="19"/>
  <c r="C43" i="19"/>
  <c r="M43" i="19" s="1"/>
  <c r="C42" i="19"/>
  <c r="C41" i="19"/>
  <c r="H41" i="19" s="1"/>
  <c r="M39" i="19"/>
  <c r="M48" i="19" s="1"/>
  <c r="L39" i="19"/>
  <c r="K39" i="19"/>
  <c r="K45" i="19" s="1"/>
  <c r="J39" i="19"/>
  <c r="J47" i="19" s="1"/>
  <c r="I39" i="19"/>
  <c r="H39" i="19"/>
  <c r="G39" i="19"/>
  <c r="G45" i="19" s="1"/>
  <c r="F39" i="19"/>
  <c r="F49" i="19" s="1"/>
  <c r="E39" i="19"/>
  <c r="E49" i="19" s="1"/>
  <c r="D39" i="19"/>
  <c r="D41" i="19" s="1"/>
  <c r="C33" i="19"/>
  <c r="C32" i="19"/>
  <c r="C31" i="19"/>
  <c r="F31" i="19" s="1"/>
  <c r="C30" i="19"/>
  <c r="J30" i="19" s="1"/>
  <c r="C29" i="19"/>
  <c r="K29" i="19" s="1"/>
  <c r="W46" i="19" s="1"/>
  <c r="C28" i="19"/>
  <c r="K28" i="19" s="1"/>
  <c r="C27" i="19"/>
  <c r="C26" i="19"/>
  <c r="C25" i="19"/>
  <c r="M25" i="19" s="1"/>
  <c r="C24" i="19"/>
  <c r="K24" i="19" s="1"/>
  <c r="M22" i="19"/>
  <c r="L22" i="19"/>
  <c r="L30" i="19" s="1"/>
  <c r="K22" i="19"/>
  <c r="J22" i="19"/>
  <c r="J25" i="19" s="1"/>
  <c r="I22" i="19"/>
  <c r="H22" i="19"/>
  <c r="H29" i="19" s="1"/>
  <c r="G22" i="19"/>
  <c r="G31" i="19" s="1"/>
  <c r="F22" i="19"/>
  <c r="F29" i="19" s="1"/>
  <c r="E22" i="19"/>
  <c r="E33" i="19" s="1"/>
  <c r="D22" i="19"/>
  <c r="D25" i="19" s="1"/>
  <c r="C16" i="19"/>
  <c r="K16" i="19" s="1"/>
  <c r="C15" i="19"/>
  <c r="C14" i="19"/>
  <c r="C13" i="19"/>
  <c r="F13" i="19" s="1"/>
  <c r="C12" i="19"/>
  <c r="C11" i="19"/>
  <c r="C10" i="19"/>
  <c r="C9" i="19"/>
  <c r="K9" i="19" s="1"/>
  <c r="C8" i="19"/>
  <c r="G8" i="19" s="1"/>
  <c r="C7" i="19"/>
  <c r="F7" i="19" s="1"/>
  <c r="M5" i="19"/>
  <c r="L5" i="19"/>
  <c r="K5" i="19"/>
  <c r="K8" i="19" s="1"/>
  <c r="J5" i="19"/>
  <c r="J8" i="19" s="1"/>
  <c r="I5" i="19"/>
  <c r="H5" i="19"/>
  <c r="G5" i="19"/>
  <c r="G13" i="19" s="1"/>
  <c r="F5" i="19"/>
  <c r="F9" i="19" s="1"/>
  <c r="E5" i="19"/>
  <c r="E9" i="19" s="1"/>
  <c r="D5" i="19"/>
  <c r="D13" i="19" s="1"/>
  <c r="E8" i="19" l="1"/>
  <c r="E11" i="19"/>
  <c r="K13" i="19"/>
  <c r="D24" i="19"/>
  <c r="H24" i="19"/>
  <c r="T41" i="19" s="1"/>
  <c r="M24" i="19"/>
  <c r="G25" i="19"/>
  <c r="H26" i="19"/>
  <c r="K27" i="19"/>
  <c r="L28" i="19"/>
  <c r="X45" i="19" s="1"/>
  <c r="E30" i="19"/>
  <c r="H33" i="19"/>
  <c r="K62" i="19"/>
  <c r="E41" i="19"/>
  <c r="I41" i="19"/>
  <c r="I45" i="19"/>
  <c r="J49" i="19"/>
  <c r="K49" i="19"/>
  <c r="F8" i="19"/>
  <c r="D9" i="19"/>
  <c r="G11" i="19"/>
  <c r="E13" i="19"/>
  <c r="E24" i="19"/>
  <c r="I24" i="19"/>
  <c r="K25" i="19"/>
  <c r="H25" i="19"/>
  <c r="E26" i="19"/>
  <c r="I26" i="19"/>
  <c r="G29" i="19"/>
  <c r="L29" i="19"/>
  <c r="F30" i="19"/>
  <c r="M30" i="19"/>
  <c r="K31" i="19"/>
  <c r="F41" i="19"/>
  <c r="L41" i="19"/>
  <c r="J42" i="19"/>
  <c r="M44" i="19"/>
  <c r="I47" i="19"/>
  <c r="E48" i="19"/>
  <c r="G49" i="19"/>
  <c r="L49" i="19"/>
  <c r="K11" i="19"/>
  <c r="K15" i="19"/>
  <c r="F24" i="19"/>
  <c r="R41" i="19" s="1"/>
  <c r="E25" i="19"/>
  <c r="I25" i="19"/>
  <c r="F26" i="19"/>
  <c r="J26" i="19"/>
  <c r="J28" i="19"/>
  <c r="V45" i="19" s="1"/>
  <c r="I29" i="19"/>
  <c r="M29" i="19"/>
  <c r="M32" i="19"/>
  <c r="G41" i="19"/>
  <c r="M41" i="19"/>
  <c r="I43" i="19"/>
  <c r="J45" i="19"/>
  <c r="M45" i="19"/>
  <c r="K47" i="19"/>
  <c r="I48" i="19"/>
  <c r="H49" i="19"/>
  <c r="M49" i="19"/>
  <c r="Y49" i="19" s="1"/>
  <c r="D8" i="19"/>
  <c r="F12" i="19"/>
  <c r="F16" i="19"/>
  <c r="V42" i="19"/>
  <c r="J24" i="19"/>
  <c r="G24" i="19"/>
  <c r="L24" i="19"/>
  <c r="X41" i="19" s="1"/>
  <c r="F25" i="19"/>
  <c r="L25" i="19"/>
  <c r="G26" i="19"/>
  <c r="M26" i="19"/>
  <c r="Y43" i="19" s="1"/>
  <c r="J29" i="19"/>
  <c r="I30" i="19"/>
  <c r="K30" i="19"/>
  <c r="L43" i="19"/>
  <c r="H45" i="19"/>
  <c r="L47" i="19"/>
  <c r="X47" i="19" s="1"/>
  <c r="I49" i="19"/>
  <c r="O127" i="34"/>
  <c r="O8" i="34" s="1"/>
  <c r="J59" i="19"/>
  <c r="M66" i="19"/>
  <c r="I65" i="19"/>
  <c r="F50" i="19"/>
  <c r="E50" i="19"/>
  <c r="E67" i="19" s="1"/>
  <c r="D50" i="19"/>
  <c r="M50" i="19"/>
  <c r="L50" i="19"/>
  <c r="M10" i="19"/>
  <c r="L10" i="19"/>
  <c r="I10" i="19"/>
  <c r="H10" i="19"/>
  <c r="J11" i="19"/>
  <c r="D15" i="19"/>
  <c r="G50" i="19"/>
  <c r="D10" i="19"/>
  <c r="E10" i="19"/>
  <c r="J13" i="19"/>
  <c r="J64" i="19" s="1"/>
  <c r="Q41" i="19"/>
  <c r="G27" i="19"/>
  <c r="M7" i="19"/>
  <c r="M58" i="19" s="1"/>
  <c r="L7" i="19"/>
  <c r="L58" i="19" s="1"/>
  <c r="I7" i="19"/>
  <c r="I58" i="19" s="1"/>
  <c r="H7" i="19"/>
  <c r="H58" i="19" s="1"/>
  <c r="F10" i="19"/>
  <c r="H27" i="19"/>
  <c r="L32" i="19"/>
  <c r="H42" i="19"/>
  <c r="E43" i="19"/>
  <c r="E60" i="19" s="1"/>
  <c r="D44" i="19"/>
  <c r="D45" i="19"/>
  <c r="J50" i="19"/>
  <c r="D7" i="19"/>
  <c r="D58" i="19" s="1"/>
  <c r="G10" i="19"/>
  <c r="E12" i="19"/>
  <c r="L14" i="19"/>
  <c r="M14" i="19"/>
  <c r="I14" i="19"/>
  <c r="H14" i="19"/>
  <c r="J15" i="19"/>
  <c r="I27" i="19"/>
  <c r="E29" i="19"/>
  <c r="K41" i="19"/>
  <c r="I42" i="19"/>
  <c r="U42" i="19" s="1"/>
  <c r="F43" i="19"/>
  <c r="F60" i="19" s="1"/>
  <c r="E44" i="19"/>
  <c r="E45" i="19"/>
  <c r="K50" i="19"/>
  <c r="E7" i="19"/>
  <c r="L9" i="19"/>
  <c r="M9" i="19"/>
  <c r="M60" i="19" s="1"/>
  <c r="I9" i="19"/>
  <c r="I60" i="19" s="1"/>
  <c r="H9" i="19"/>
  <c r="J10" i="19"/>
  <c r="D14" i="19"/>
  <c r="J27" i="19"/>
  <c r="J31" i="19"/>
  <c r="I31" i="19"/>
  <c r="U48" i="19" s="1"/>
  <c r="H31" i="19"/>
  <c r="E31" i="19"/>
  <c r="Q48" i="19" s="1"/>
  <c r="D31" i="19"/>
  <c r="L33" i="19"/>
  <c r="X50" i="19" s="1"/>
  <c r="K33" i="19"/>
  <c r="W50" i="19" s="1"/>
  <c r="J33" i="19"/>
  <c r="V50" i="19" s="1"/>
  <c r="G33" i="19"/>
  <c r="F33" i="19"/>
  <c r="R50" i="19" s="1"/>
  <c r="J43" i="19"/>
  <c r="H44" i="19"/>
  <c r="H61" i="19" s="1"/>
  <c r="F45" i="19"/>
  <c r="M15" i="19"/>
  <c r="L15" i="19"/>
  <c r="I15" i="19"/>
  <c r="H15" i="19"/>
  <c r="K32" i="19"/>
  <c r="W49" i="19" s="1"/>
  <c r="J32" i="19"/>
  <c r="V49" i="19" s="1"/>
  <c r="I32" i="19"/>
  <c r="U49" i="19" s="1"/>
  <c r="F32" i="19"/>
  <c r="R49" i="19" s="1"/>
  <c r="E32" i="19"/>
  <c r="Q49" i="19" s="1"/>
  <c r="F42" i="19"/>
  <c r="F59" i="19" s="1"/>
  <c r="E42" i="19"/>
  <c r="E59" i="19" s="1"/>
  <c r="D42" i="19"/>
  <c r="D59" i="19" s="1"/>
  <c r="M42" i="19"/>
  <c r="L42" i="19"/>
  <c r="W47" i="19"/>
  <c r="G42" i="19"/>
  <c r="G59" i="19" s="1"/>
  <c r="E14" i="19"/>
  <c r="E65" i="19" s="1"/>
  <c r="Y47" i="19"/>
  <c r="E15" i="19"/>
  <c r="F27" i="19"/>
  <c r="E27" i="19"/>
  <c r="Q44" i="19" s="1"/>
  <c r="D27" i="19"/>
  <c r="P44" i="19" s="1"/>
  <c r="M27" i="19"/>
  <c r="Y44" i="19" s="1"/>
  <c r="L27" i="19"/>
  <c r="X44" i="19" s="1"/>
  <c r="G32" i="19"/>
  <c r="S49" i="19" s="1"/>
  <c r="M12" i="19"/>
  <c r="L12" i="19"/>
  <c r="I12" i="19"/>
  <c r="H12" i="19"/>
  <c r="T42" i="19"/>
  <c r="H32" i="19"/>
  <c r="T49" i="19" s="1"/>
  <c r="G12" i="19"/>
  <c r="K43" i="19"/>
  <c r="F46" i="19"/>
  <c r="F63" i="19" s="1"/>
  <c r="E46" i="19"/>
  <c r="D46" i="19"/>
  <c r="M46" i="19"/>
  <c r="L46" i="19"/>
  <c r="L63" i="19" s="1"/>
  <c r="J12" i="19"/>
  <c r="W41" i="19"/>
  <c r="G28" i="19"/>
  <c r="S45" i="19" s="1"/>
  <c r="F28" i="19"/>
  <c r="E28" i="19"/>
  <c r="Q45" i="19" s="1"/>
  <c r="M28" i="19"/>
  <c r="G46" i="19"/>
  <c r="J66" i="19"/>
  <c r="J7" i="19"/>
  <c r="K12" i="19"/>
  <c r="K63" i="19" s="1"/>
  <c r="H46" i="19"/>
  <c r="H63" i="19" s="1"/>
  <c r="E47" i="19"/>
  <c r="E64" i="19" s="1"/>
  <c r="D48" i="19"/>
  <c r="D49" i="19"/>
  <c r="D66" i="19" s="1"/>
  <c r="K7" i="19"/>
  <c r="G9" i="19"/>
  <c r="M13" i="19"/>
  <c r="M64" i="19" s="1"/>
  <c r="L13" i="19"/>
  <c r="L64" i="19" s="1"/>
  <c r="I13" i="19"/>
  <c r="I64" i="19" s="1"/>
  <c r="H13" i="19"/>
  <c r="J14" i="19"/>
  <c r="H28" i="19"/>
  <c r="T45" i="19" s="1"/>
  <c r="L31" i="19"/>
  <c r="I33" i="19"/>
  <c r="J41" i="19"/>
  <c r="I46" i="19"/>
  <c r="F47" i="19"/>
  <c r="F64" i="19" s="1"/>
  <c r="E58" i="19"/>
  <c r="D32" i="19"/>
  <c r="V47" i="19"/>
  <c r="H50" i="19"/>
  <c r="H67" i="19" s="1"/>
  <c r="F15" i="19"/>
  <c r="L44" i="19"/>
  <c r="K44" i="19"/>
  <c r="K61" i="19" s="1"/>
  <c r="J44" i="19"/>
  <c r="J61" i="19" s="1"/>
  <c r="G44" i="19"/>
  <c r="F44" i="19"/>
  <c r="K10" i="19"/>
  <c r="L16" i="19"/>
  <c r="M16" i="19"/>
  <c r="I16" i="19"/>
  <c r="H16" i="19"/>
  <c r="D33" i="19"/>
  <c r="P50" i="19" s="1"/>
  <c r="K42" i="19"/>
  <c r="I44" i="19"/>
  <c r="I61" i="19" s="1"/>
  <c r="G7" i="19"/>
  <c r="G58" i="19" s="1"/>
  <c r="L11" i="19"/>
  <c r="L62" i="19" s="1"/>
  <c r="M11" i="19"/>
  <c r="I11" i="19"/>
  <c r="H11" i="19"/>
  <c r="F14" i="19"/>
  <c r="D16" i="19"/>
  <c r="L48" i="19"/>
  <c r="K48" i="19"/>
  <c r="J48" i="19"/>
  <c r="G48" i="19"/>
  <c r="S48" i="19" s="1"/>
  <c r="F48" i="19"/>
  <c r="D11" i="19"/>
  <c r="O11" i="19" s="1"/>
  <c r="G14" i="19"/>
  <c r="E16" i="19"/>
  <c r="D28" i="19"/>
  <c r="P45" i="19" s="1"/>
  <c r="L8" i="19"/>
  <c r="M8" i="19"/>
  <c r="I8" i="19"/>
  <c r="H8" i="19"/>
  <c r="J9" i="19"/>
  <c r="F11" i="19"/>
  <c r="K14" i="19"/>
  <c r="G16" i="19"/>
  <c r="U43" i="19"/>
  <c r="I28" i="19"/>
  <c r="U45" i="19" s="1"/>
  <c r="U47" i="19"/>
  <c r="M31" i="19"/>
  <c r="Y48" i="19" s="1"/>
  <c r="M33" i="19"/>
  <c r="Y50" i="19" s="1"/>
  <c r="J46" i="19"/>
  <c r="H48" i="19"/>
  <c r="H65" i="19" s="1"/>
  <c r="V43" i="19"/>
  <c r="J16" i="19"/>
  <c r="W45" i="19"/>
  <c r="P41" i="19"/>
  <c r="K66" i="19"/>
  <c r="I50" i="19"/>
  <c r="D12" i="19"/>
  <c r="G15" i="19"/>
  <c r="D29" i="19"/>
  <c r="P46" i="19" s="1"/>
  <c r="K26" i="19"/>
  <c r="W43" i="19" s="1"/>
  <c r="L26" i="19"/>
  <c r="X43" i="19" s="1"/>
  <c r="D30" i="19"/>
  <c r="D43" i="19"/>
  <c r="D60" i="19" s="1"/>
  <c r="D47" i="19"/>
  <c r="D64" i="19" s="1"/>
  <c r="G30" i="19"/>
  <c r="G43" i="19"/>
  <c r="G60" i="19" s="1"/>
  <c r="G47" i="19"/>
  <c r="D26" i="19"/>
  <c r="H30" i="19"/>
  <c r="H43" i="19"/>
  <c r="H47" i="19"/>
  <c r="H64" i="19" s="1"/>
  <c r="O8" i="19" l="1"/>
  <c r="U50" i="19"/>
  <c r="O13" i="19"/>
  <c r="S41" i="19"/>
  <c r="S47" i="19"/>
  <c r="X48" i="19"/>
  <c r="G63" i="19"/>
  <c r="Q46" i="19"/>
  <c r="G67" i="19"/>
  <c r="K64" i="19"/>
  <c r="F58" i="19"/>
  <c r="Y41" i="19"/>
  <c r="F62" i="19"/>
  <c r="V48" i="19"/>
  <c r="R47" i="19"/>
  <c r="F65" i="19"/>
  <c r="F61" i="19"/>
  <c r="P49" i="19"/>
  <c r="D65" i="19"/>
  <c r="J62" i="19"/>
  <c r="O15" i="19"/>
  <c r="E66" i="19"/>
  <c r="U41" i="19"/>
  <c r="J63" i="19"/>
  <c r="K60" i="19"/>
  <c r="O9" i="19"/>
  <c r="H59" i="19"/>
  <c r="M61" i="19"/>
  <c r="M62" i="19"/>
  <c r="Y45" i="19"/>
  <c r="T46" i="19"/>
  <c r="L67" i="19"/>
  <c r="Q42" i="19"/>
  <c r="T47" i="19"/>
  <c r="O12" i="19"/>
  <c r="T50" i="19"/>
  <c r="P48" i="19"/>
  <c r="X49" i="19"/>
  <c r="L66" i="19"/>
  <c r="S42" i="19"/>
  <c r="M67" i="19"/>
  <c r="P42" i="19"/>
  <c r="V46" i="19"/>
  <c r="T43" i="19"/>
  <c r="H60" i="19"/>
  <c r="O16" i="19"/>
  <c r="P43" i="19"/>
  <c r="I67" i="19"/>
  <c r="R45" i="19"/>
  <c r="R44" i="19"/>
  <c r="X42" i="19"/>
  <c r="L59" i="19"/>
  <c r="K67" i="19"/>
  <c r="T44" i="19"/>
  <c r="O10" i="19"/>
  <c r="D67" i="19"/>
  <c r="R48" i="19"/>
  <c r="H62" i="19"/>
  <c r="L65" i="19"/>
  <c r="R46" i="19"/>
  <c r="G64" i="19"/>
  <c r="O64" i="19" s="1"/>
  <c r="I63" i="19"/>
  <c r="U46" i="19"/>
  <c r="M59" i="19"/>
  <c r="Y42" i="19"/>
  <c r="T48" i="19"/>
  <c r="E62" i="19"/>
  <c r="G66" i="19"/>
  <c r="G61" i="19"/>
  <c r="J58" i="19"/>
  <c r="V41" i="19"/>
  <c r="R42" i="19"/>
  <c r="E61" i="19"/>
  <c r="H66" i="19"/>
  <c r="F67" i="19"/>
  <c r="F66" i="19"/>
  <c r="X46" i="19"/>
  <c r="V44" i="19"/>
  <c r="I62" i="19"/>
  <c r="Y46" i="19"/>
  <c r="M63" i="19"/>
  <c r="J60" i="19"/>
  <c r="O14" i="19"/>
  <c r="K58" i="19"/>
  <c r="J67" i="19"/>
  <c r="W44" i="19"/>
  <c r="S43" i="19"/>
  <c r="G65" i="19"/>
  <c r="P47" i="19"/>
  <c r="K59" i="19"/>
  <c r="W42" i="19"/>
  <c r="D63" i="19"/>
  <c r="I66" i="19"/>
  <c r="D62" i="19"/>
  <c r="Q50" i="19"/>
  <c r="G62" i="19"/>
  <c r="Q47" i="19"/>
  <c r="R43" i="19"/>
  <c r="I59" i="19"/>
  <c r="O7" i="19"/>
  <c r="O18" i="19" s="1"/>
  <c r="L61" i="19"/>
  <c r="J65" i="19"/>
  <c r="S46" i="19"/>
  <c r="K65" i="19"/>
  <c r="W48" i="19"/>
  <c r="E63" i="19"/>
  <c r="Q43" i="19"/>
  <c r="S50" i="19"/>
  <c r="U44" i="19"/>
  <c r="D61" i="19"/>
  <c r="S44" i="19"/>
  <c r="L60" i="19"/>
  <c r="M65" i="19"/>
  <c r="O58" i="19" l="1"/>
  <c r="O60" i="19"/>
  <c r="O67" i="19"/>
  <c r="O65" i="19"/>
  <c r="O66" i="19"/>
  <c r="O59" i="19"/>
  <c r="O62" i="19"/>
  <c r="O61" i="19"/>
  <c r="O63" i="19"/>
  <c r="O69" i="19" l="1"/>
  <c r="O71" i="19" s="1"/>
</calcChain>
</file>

<file path=xl/sharedStrings.xml><?xml version="1.0" encoding="utf-8"?>
<sst xmlns="http://schemas.openxmlformats.org/spreadsheetml/2006/main" count="75" uniqueCount="26">
  <si>
    <t>Kd =</t>
  </si>
  <si>
    <t>b0 =</t>
  </si>
  <si>
    <t>Teta (rad)</t>
  </si>
  <si>
    <t>Teta (º)</t>
  </si>
  <si>
    <t>Gama (º)</t>
  </si>
  <si>
    <t>Gama(rad)</t>
  </si>
  <si>
    <t>W =</t>
  </si>
  <si>
    <t>Cálculo W=sin(Teta)cos(gama)</t>
  </si>
  <si>
    <t>Cálculo Teta_L (rad)</t>
  </si>
  <si>
    <t>K(Teta,gama)</t>
  </si>
  <si>
    <t>Cálculo Teta_T (rad)</t>
  </si>
  <si>
    <t>sin(Teta)cos(Teta)</t>
  </si>
  <si>
    <r>
      <t>Insert the values of K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(</t>
    </r>
    <r>
      <rPr>
        <b/>
        <sz val="10"/>
        <rFont val="Symbol"/>
        <family val="1"/>
        <charset val="2"/>
      </rPr>
      <t>q</t>
    </r>
    <r>
      <rPr>
        <b/>
        <sz val="10"/>
        <rFont val="Arial"/>
        <family val="2"/>
      </rPr>
      <t>) and K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(</t>
    </r>
    <r>
      <rPr>
        <b/>
        <sz val="10"/>
        <rFont val="Symbol"/>
        <family val="1"/>
        <charset val="2"/>
      </rPr>
      <t>q</t>
    </r>
    <r>
      <rPr>
        <b/>
        <sz val="10"/>
        <rFont val="Arial"/>
        <family val="2"/>
      </rPr>
      <t>) in the green cells</t>
    </r>
  </si>
  <si>
    <r>
      <rPr>
        <sz val="10"/>
        <rFont val="Symbol"/>
        <family val="1"/>
        <charset val="2"/>
      </rPr>
      <t>q</t>
    </r>
    <r>
      <rPr>
        <sz val="10"/>
        <rFont val="Arial"/>
      </rPr>
      <t xml:space="preserve"> (º)</t>
    </r>
  </si>
  <si>
    <r>
      <rPr>
        <sz val="10"/>
        <rFont val="Symbol"/>
        <family val="1"/>
        <charset val="2"/>
      </rPr>
      <t>q</t>
    </r>
    <r>
      <rPr>
        <sz val="10"/>
        <rFont val="Arial"/>
      </rPr>
      <t xml:space="preserve"> (rad)</t>
    </r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</si>
  <si>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 xml:space="preserve"> (º)</t>
    </r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</si>
  <si>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 xml:space="preserve"> (rad)</t>
    </r>
  </si>
  <si>
    <r>
      <rPr>
        <b/>
        <sz val="10"/>
        <rFont val="Symbol"/>
        <family val="1"/>
        <charset val="2"/>
      </rPr>
      <t>q</t>
    </r>
    <r>
      <rPr>
        <b/>
        <sz val="10"/>
        <rFont val="Arial"/>
        <family val="2"/>
      </rPr>
      <t xml:space="preserve"> (º)</t>
    </r>
  </si>
  <si>
    <r>
      <t>K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(</t>
    </r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</si>
  <si>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</t>
    </r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</si>
  <si>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</si>
  <si>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(rad)</t>
    </r>
  </si>
  <si>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(rad)</t>
    </r>
  </si>
  <si>
    <r>
      <t>K(</t>
    </r>
    <r>
      <rPr>
        <b/>
        <sz val="10"/>
        <rFont val="Symbol"/>
        <family val="1"/>
        <charset val="2"/>
      </rPr>
      <t>q</t>
    </r>
    <r>
      <rPr>
        <b/>
        <sz val="10"/>
        <rFont val="Arial"/>
        <family val="2"/>
      </rPr>
      <t>) = K(</t>
    </r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)*K(</t>
    </r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</si>
  <si>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K(</t>
    </r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)*K(</t>
    </r>
    <r>
      <rPr>
        <b/>
        <sz val="10"/>
        <rFont val="Symbol"/>
        <family val="1"/>
        <charset val="2"/>
      </rPr>
      <t>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)*sin(</t>
    </r>
    <r>
      <rPr>
        <b/>
        <sz val="10"/>
        <rFont val="Symbol"/>
        <family val="1"/>
        <charset val="2"/>
      </rPr>
      <t>q</t>
    </r>
    <r>
      <rPr>
        <b/>
        <sz val="10"/>
        <rFont val="Arial"/>
        <family val="2"/>
      </rPr>
      <t>)*cos(</t>
    </r>
    <r>
      <rPr>
        <b/>
        <sz val="10"/>
        <rFont val="Symbol"/>
        <family val="1"/>
        <charset val="2"/>
      </rPr>
      <t>q</t>
    </r>
    <r>
      <rPr>
        <b/>
        <sz val="10"/>
        <rFont val="Arial"/>
        <family val="2"/>
      </rPr>
      <t>)</t>
    </r>
  </si>
  <si>
    <t>Excel file: Annex P5.6 Calculation Kd ISO 9806 Annex B - Version 1.0 (27-09-2019)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</si>
</sst>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4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6" xfId="0" applyNumberFormat="1" applyBorder="1"/>
    <xf numFmtId="0" fontId="3" fillId="0" borderId="0" xfId="0" applyFont="1"/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2" borderId="9" xfId="0" applyFill="1" applyBorder="1"/>
    <xf numFmtId="2" fontId="0" fillId="2" borderId="10" xfId="0" applyNumberFormat="1" applyFill="1" applyBorder="1"/>
    <xf numFmtId="0" fontId="3" fillId="0" borderId="0" xfId="0" applyFont="1" applyBorder="1"/>
    <xf numFmtId="164" fontId="4" fillId="0" borderId="0" xfId="0" applyNumberFormat="1" applyFont="1" applyBorder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4" fillId="0" borderId="9" xfId="0" applyFont="1" applyFill="1" applyBorder="1"/>
    <xf numFmtId="164" fontId="4" fillId="0" borderId="10" xfId="0" applyNumberFormat="1" applyFont="1" applyFill="1" applyBorder="1"/>
    <xf numFmtId="164" fontId="4" fillId="2" borderId="12" xfId="0" applyNumberFormat="1" applyFont="1" applyFill="1" applyBorder="1"/>
    <xf numFmtId="0" fontId="4" fillId="2" borderId="11" xfId="0" applyFon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4" fontId="4" fillId="0" borderId="0" xfId="0" applyNumberFormat="1" applyFont="1" applyFill="1"/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4" xfId="1" xr:uid="{00000000-0005-0000-0000-000002000000}"/>
    <cellStyle name="Standard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"/>
  <sheetViews>
    <sheetView topLeftCell="A37" workbookViewId="0">
      <selection activeCell="S57" sqref="S57"/>
    </sheetView>
  </sheetViews>
  <sheetFormatPr defaultColWidth="9.140625" defaultRowHeight="12.75" x14ac:dyDescent="0.2"/>
  <cols>
    <col min="4" max="4" width="13.140625" bestFit="1" customWidth="1"/>
    <col min="13" max="13" width="12.42578125" bestFit="1" customWidth="1"/>
    <col min="15" max="15" width="12.140625" customWidth="1"/>
  </cols>
  <sheetData>
    <row r="1" spans="1:15" x14ac:dyDescent="0.2">
      <c r="D1" t="s">
        <v>1</v>
      </c>
      <c r="E1">
        <v>0.1</v>
      </c>
    </row>
    <row r="3" spans="1:15" x14ac:dyDescent="0.2">
      <c r="B3" t="s">
        <v>7</v>
      </c>
    </row>
    <row r="4" spans="1:15" x14ac:dyDescent="0.2">
      <c r="C4" t="s">
        <v>4</v>
      </c>
      <c r="D4">
        <v>0</v>
      </c>
      <c r="E4">
        <v>10</v>
      </c>
      <c r="F4">
        <v>20</v>
      </c>
      <c r="G4">
        <v>30</v>
      </c>
      <c r="H4">
        <v>40</v>
      </c>
      <c r="I4">
        <v>50</v>
      </c>
      <c r="J4">
        <v>60</v>
      </c>
      <c r="K4">
        <v>70</v>
      </c>
      <c r="L4">
        <v>80</v>
      </c>
      <c r="M4">
        <v>90</v>
      </c>
    </row>
    <row r="5" spans="1:15" x14ac:dyDescent="0.2">
      <c r="A5" s="1"/>
      <c r="C5" t="s">
        <v>5</v>
      </c>
      <c r="D5" s="1">
        <f>D$4*PI()/180</f>
        <v>0</v>
      </c>
      <c r="E5" s="1">
        <f>E$4*PI()/180</f>
        <v>0.17453292519943295</v>
      </c>
      <c r="F5" s="1">
        <f t="shared" ref="F5:M5" si="0">F$4*PI()/180</f>
        <v>0.3490658503988659</v>
      </c>
      <c r="G5" s="1">
        <f t="shared" si="0"/>
        <v>0.52359877559829882</v>
      </c>
      <c r="H5" s="1">
        <f t="shared" si="0"/>
        <v>0.69813170079773179</v>
      </c>
      <c r="I5" s="1">
        <f t="shared" si="0"/>
        <v>0.87266462599716477</v>
      </c>
      <c r="J5" s="1">
        <f t="shared" si="0"/>
        <v>1.0471975511965976</v>
      </c>
      <c r="K5" s="1">
        <f t="shared" si="0"/>
        <v>1.2217304763960306</v>
      </c>
      <c r="L5" s="1">
        <f t="shared" si="0"/>
        <v>1.3962634015954636</v>
      </c>
      <c r="M5" s="1">
        <f t="shared" si="0"/>
        <v>1.5707963267948966</v>
      </c>
    </row>
    <row r="6" spans="1:15" x14ac:dyDescent="0.2">
      <c r="A6" s="1"/>
      <c r="B6" t="s">
        <v>3</v>
      </c>
      <c r="C6" t="s">
        <v>2</v>
      </c>
      <c r="D6" s="1"/>
    </row>
    <row r="7" spans="1:15" x14ac:dyDescent="0.2">
      <c r="A7" s="1"/>
      <c r="B7">
        <v>0</v>
      </c>
      <c r="C7" s="1">
        <f>$B7*PI()/180</f>
        <v>0</v>
      </c>
      <c r="D7" s="1">
        <f>SIN($C7)*COS(D$5)</f>
        <v>0</v>
      </c>
      <c r="E7" s="1">
        <f t="shared" ref="E7:M16" si="1">SIN($C7)*COS(E$5)</f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O7" s="1">
        <f>SUM(D7:M7)</f>
        <v>0</v>
      </c>
    </row>
    <row r="8" spans="1:15" x14ac:dyDescent="0.2">
      <c r="A8" s="1"/>
      <c r="B8">
        <v>10</v>
      </c>
      <c r="C8" s="1">
        <f t="shared" ref="C8:C16" si="2">$B8*PI()/180</f>
        <v>0.17453292519943295</v>
      </c>
      <c r="D8" s="1">
        <f t="shared" ref="D8:D16" si="3">SIN($C8)*COS(D$5)</f>
        <v>0.17364817766693033</v>
      </c>
      <c r="E8" s="1">
        <f t="shared" si="1"/>
        <v>0.17101007166283433</v>
      </c>
      <c r="F8" s="1">
        <f t="shared" si="1"/>
        <v>0.16317591116653482</v>
      </c>
      <c r="G8" s="1">
        <f t="shared" si="1"/>
        <v>0.1503837331804353</v>
      </c>
      <c r="H8" s="1">
        <f t="shared" si="1"/>
        <v>0.13302222155948901</v>
      </c>
      <c r="I8" s="1">
        <f t="shared" si="1"/>
        <v>0.11161889704894966</v>
      </c>
      <c r="J8" s="1">
        <f t="shared" si="1"/>
        <v>8.6824088833465179E-2</v>
      </c>
      <c r="K8" s="1">
        <f t="shared" si="1"/>
        <v>5.9391174613884719E-2</v>
      </c>
      <c r="L8" s="1">
        <f t="shared" si="1"/>
        <v>3.0153689607045817E-2</v>
      </c>
      <c r="M8" s="1">
        <f t="shared" si="1"/>
        <v>1.0637239828316862E-17</v>
      </c>
      <c r="O8" s="1">
        <f t="shared" ref="O8:O16" si="4">SUM(D8:M8)</f>
        <v>1.0792279653395691</v>
      </c>
    </row>
    <row r="9" spans="1:15" x14ac:dyDescent="0.2">
      <c r="A9" s="1"/>
      <c r="B9">
        <v>20</v>
      </c>
      <c r="C9" s="1">
        <f t="shared" si="2"/>
        <v>0.3490658503988659</v>
      </c>
      <c r="D9" s="1">
        <f t="shared" si="3"/>
        <v>0.34202014332566871</v>
      </c>
      <c r="E9" s="1">
        <f t="shared" si="1"/>
        <v>0.33682408883346515</v>
      </c>
      <c r="F9" s="1">
        <f t="shared" si="1"/>
        <v>0.32139380484326968</v>
      </c>
      <c r="G9" s="1">
        <f t="shared" si="1"/>
        <v>0.29619813272602386</v>
      </c>
      <c r="H9" s="1">
        <f t="shared" si="1"/>
        <v>0.26200263022938491</v>
      </c>
      <c r="I9" s="1">
        <f t="shared" si="1"/>
        <v>0.21984631039295419</v>
      </c>
      <c r="J9" s="1">
        <f t="shared" si="1"/>
        <v>0.17101007166283438</v>
      </c>
      <c r="K9" s="1">
        <f t="shared" si="1"/>
        <v>0.11697777844051101</v>
      </c>
      <c r="L9" s="1">
        <f t="shared" si="1"/>
        <v>5.9391174613884726E-2</v>
      </c>
      <c r="M9" s="1">
        <f t="shared" si="1"/>
        <v>2.095127250715339E-17</v>
      </c>
      <c r="O9" s="1">
        <f t="shared" si="4"/>
        <v>2.1256641350679968</v>
      </c>
    </row>
    <row r="10" spans="1:15" x14ac:dyDescent="0.2">
      <c r="A10" s="1"/>
      <c r="B10">
        <v>30</v>
      </c>
      <c r="C10" s="1">
        <f t="shared" si="2"/>
        <v>0.52359877559829882</v>
      </c>
      <c r="D10" s="1">
        <f t="shared" si="3"/>
        <v>0.49999999999999994</v>
      </c>
      <c r="E10" s="1">
        <f t="shared" si="1"/>
        <v>0.49240387650610395</v>
      </c>
      <c r="F10" s="1">
        <f t="shared" si="1"/>
        <v>0.46984631039295416</v>
      </c>
      <c r="G10" s="1">
        <f t="shared" si="1"/>
        <v>0.4330127018922193</v>
      </c>
      <c r="H10" s="1">
        <f t="shared" si="1"/>
        <v>0.38302222155948895</v>
      </c>
      <c r="I10" s="1">
        <f t="shared" si="1"/>
        <v>0.32139380484326963</v>
      </c>
      <c r="J10" s="1">
        <f t="shared" si="1"/>
        <v>0.25</v>
      </c>
      <c r="K10" s="1">
        <f t="shared" si="1"/>
        <v>0.17101007166283438</v>
      </c>
      <c r="L10" s="1">
        <f t="shared" si="1"/>
        <v>8.6824088833465193E-2</v>
      </c>
      <c r="M10" s="1">
        <f t="shared" si="1"/>
        <v>3.0628711372715494E-17</v>
      </c>
      <c r="O10" s="1">
        <f t="shared" si="4"/>
        <v>3.1075130756903353</v>
      </c>
    </row>
    <row r="11" spans="1:15" x14ac:dyDescent="0.2">
      <c r="A11" s="1"/>
      <c r="B11">
        <v>40</v>
      </c>
      <c r="C11" s="1">
        <f t="shared" si="2"/>
        <v>0.69813170079773179</v>
      </c>
      <c r="D11" s="1">
        <f t="shared" si="3"/>
        <v>0.64278760968653925</v>
      </c>
      <c r="E11" s="1">
        <f t="shared" si="1"/>
        <v>0.63302222155948895</v>
      </c>
      <c r="F11" s="1">
        <f t="shared" si="1"/>
        <v>0.60402277355505363</v>
      </c>
      <c r="G11" s="1">
        <f t="shared" si="1"/>
        <v>0.55667039922641937</v>
      </c>
      <c r="H11" s="1">
        <f t="shared" si="1"/>
        <v>0.49240387650610395</v>
      </c>
      <c r="I11" s="1">
        <f t="shared" si="1"/>
        <v>0.41317591116653479</v>
      </c>
      <c r="J11" s="1">
        <f t="shared" si="1"/>
        <v>0.32139380484326968</v>
      </c>
      <c r="K11" s="1">
        <f t="shared" si="1"/>
        <v>0.21984631039295421</v>
      </c>
      <c r="L11" s="1">
        <f t="shared" si="1"/>
        <v>0.11161889704894969</v>
      </c>
      <c r="M11" s="1">
        <f t="shared" si="1"/>
        <v>3.9375512342093434E-17</v>
      </c>
      <c r="O11" s="1">
        <f t="shared" si="4"/>
        <v>3.9949418039853137</v>
      </c>
    </row>
    <row r="12" spans="1:15" x14ac:dyDescent="0.2">
      <c r="A12" s="1"/>
      <c r="B12">
        <v>50</v>
      </c>
      <c r="C12" s="1">
        <f t="shared" si="2"/>
        <v>0.87266462599716477</v>
      </c>
      <c r="D12" s="1">
        <f t="shared" si="3"/>
        <v>0.76604444311897801</v>
      </c>
      <c r="E12" s="1">
        <f t="shared" si="1"/>
        <v>0.75440650673548892</v>
      </c>
      <c r="F12" s="1">
        <f t="shared" si="1"/>
        <v>0.71984631039295421</v>
      </c>
      <c r="G12" s="1">
        <f t="shared" si="1"/>
        <v>0.66341394816893839</v>
      </c>
      <c r="H12" s="1">
        <f t="shared" si="1"/>
        <v>0.58682408883346515</v>
      </c>
      <c r="I12" s="1">
        <f t="shared" si="1"/>
        <v>0.49240387650610407</v>
      </c>
      <c r="J12" s="1">
        <f t="shared" si="1"/>
        <v>0.38302222155948912</v>
      </c>
      <c r="K12" s="1">
        <f t="shared" si="1"/>
        <v>0.26200263022938503</v>
      </c>
      <c r="L12" s="1">
        <f t="shared" si="1"/>
        <v>0.13302222155948906</v>
      </c>
      <c r="M12" s="1">
        <f t="shared" si="1"/>
        <v>4.6925908293927509E-17</v>
      </c>
      <c r="O12" s="1">
        <f t="shared" si="4"/>
        <v>4.7609862471042916</v>
      </c>
    </row>
    <row r="13" spans="1:15" x14ac:dyDescent="0.2">
      <c r="A13" s="1"/>
      <c r="B13">
        <v>60</v>
      </c>
      <c r="C13" s="1">
        <f t="shared" si="2"/>
        <v>1.0471975511965976</v>
      </c>
      <c r="D13" s="1">
        <f t="shared" si="3"/>
        <v>0.8660254037844386</v>
      </c>
      <c r="E13" s="1">
        <f t="shared" si="1"/>
        <v>0.85286853195244317</v>
      </c>
      <c r="F13" s="1">
        <f t="shared" si="1"/>
        <v>0.81379768134937369</v>
      </c>
      <c r="G13" s="1">
        <f t="shared" si="1"/>
        <v>0.75</v>
      </c>
      <c r="H13" s="1">
        <f t="shared" si="1"/>
        <v>0.66341394816893839</v>
      </c>
      <c r="I13" s="1">
        <f t="shared" si="1"/>
        <v>0.55667039922641937</v>
      </c>
      <c r="J13" s="1">
        <f t="shared" si="1"/>
        <v>0.43301270189221941</v>
      </c>
      <c r="K13" s="1">
        <f t="shared" si="1"/>
        <v>0.29619813272602391</v>
      </c>
      <c r="L13" s="1">
        <f t="shared" si="1"/>
        <v>0.15038373318043535</v>
      </c>
      <c r="M13" s="1">
        <f t="shared" si="1"/>
        <v>5.3050484267905938E-17</v>
      </c>
      <c r="O13" s="1">
        <f t="shared" si="4"/>
        <v>5.3823705322802926</v>
      </c>
    </row>
    <row r="14" spans="1:15" x14ac:dyDescent="0.2">
      <c r="A14" s="1"/>
      <c r="B14">
        <v>70</v>
      </c>
      <c r="C14" s="1">
        <f t="shared" si="2"/>
        <v>1.2217304763960306</v>
      </c>
      <c r="D14" s="1">
        <f t="shared" si="3"/>
        <v>0.93969262078590832</v>
      </c>
      <c r="E14" s="1">
        <f t="shared" si="1"/>
        <v>0.92541657839832325</v>
      </c>
      <c r="F14" s="1">
        <f t="shared" si="1"/>
        <v>0.88302222155948895</v>
      </c>
      <c r="G14" s="1">
        <f t="shared" si="1"/>
        <v>0.81379768134937369</v>
      </c>
      <c r="H14" s="1">
        <f t="shared" si="1"/>
        <v>0.7198463103929541</v>
      </c>
      <c r="I14" s="1">
        <f t="shared" si="1"/>
        <v>0.60402277355505363</v>
      </c>
      <c r="J14" s="1">
        <f t="shared" si="1"/>
        <v>0.46984631039295427</v>
      </c>
      <c r="K14" s="1">
        <f t="shared" si="1"/>
        <v>0.32139380484326974</v>
      </c>
      <c r="L14" s="1">
        <f t="shared" si="1"/>
        <v>0.16317591116653488</v>
      </c>
      <c r="M14" s="1">
        <f t="shared" si="1"/>
        <v>5.7563148122244366E-17</v>
      </c>
      <c r="O14" s="1">
        <f t="shared" si="4"/>
        <v>5.8402142124438612</v>
      </c>
    </row>
    <row r="15" spans="1:15" x14ac:dyDescent="0.2">
      <c r="B15">
        <v>80</v>
      </c>
      <c r="C15" s="1">
        <f t="shared" si="2"/>
        <v>1.3962634015954636</v>
      </c>
      <c r="D15" s="1">
        <f t="shared" si="3"/>
        <v>0.98480775301220802</v>
      </c>
      <c r="E15" s="1">
        <f t="shared" si="1"/>
        <v>0.9698463103929541</v>
      </c>
      <c r="F15" s="1">
        <f t="shared" si="1"/>
        <v>0.92541657839832336</v>
      </c>
      <c r="G15" s="1">
        <f t="shared" si="1"/>
        <v>0.85286853195244328</v>
      </c>
      <c r="H15" s="1">
        <f t="shared" si="1"/>
        <v>0.75440650673548892</v>
      </c>
      <c r="I15" s="1">
        <f t="shared" si="1"/>
        <v>0.63302222155948906</v>
      </c>
      <c r="J15" s="1">
        <f t="shared" si="1"/>
        <v>0.49240387650610412</v>
      </c>
      <c r="K15" s="1">
        <f t="shared" si="1"/>
        <v>0.33682408883346526</v>
      </c>
      <c r="L15" s="1">
        <f t="shared" si="1"/>
        <v>0.17101007166283441</v>
      </c>
      <c r="M15" s="1">
        <f t="shared" si="1"/>
        <v>6.032678484924683E-17</v>
      </c>
      <c r="O15" s="1">
        <f t="shared" si="4"/>
        <v>6.120605939053311</v>
      </c>
    </row>
    <row r="16" spans="1:15" x14ac:dyDescent="0.2">
      <c r="B16">
        <v>90</v>
      </c>
      <c r="C16" s="1">
        <f t="shared" si="2"/>
        <v>1.5707963267948966</v>
      </c>
      <c r="D16" s="1">
        <f t="shared" si="3"/>
        <v>1</v>
      </c>
      <c r="E16" s="1">
        <f t="shared" si="1"/>
        <v>0.98480775301220802</v>
      </c>
      <c r="F16" s="1">
        <f t="shared" si="1"/>
        <v>0.93969262078590843</v>
      </c>
      <c r="G16" s="1">
        <f t="shared" si="1"/>
        <v>0.86602540378443871</v>
      </c>
      <c r="H16" s="1">
        <f t="shared" si="1"/>
        <v>0.76604444311897801</v>
      </c>
      <c r="I16" s="1">
        <f t="shared" si="1"/>
        <v>0.64278760968653936</v>
      </c>
      <c r="J16" s="1">
        <f t="shared" si="1"/>
        <v>0.50000000000000011</v>
      </c>
      <c r="K16" s="1">
        <f t="shared" si="1"/>
        <v>0.34202014332566882</v>
      </c>
      <c r="L16" s="1">
        <f t="shared" si="1"/>
        <v>0.17364817766693041</v>
      </c>
      <c r="M16" s="1">
        <f t="shared" si="1"/>
        <v>6.1257422745431001E-17</v>
      </c>
      <c r="O16" s="1">
        <f t="shared" si="4"/>
        <v>6.2150261513806715</v>
      </c>
    </row>
    <row r="18" spans="2:15" x14ac:dyDescent="0.2">
      <c r="N18" t="s">
        <v>6</v>
      </c>
      <c r="O18" s="1">
        <f>SUM(O7:O16)</f>
        <v>38.626550062345643</v>
      </c>
    </row>
    <row r="20" spans="2:15" x14ac:dyDescent="0.2">
      <c r="B20" t="s">
        <v>8</v>
      </c>
    </row>
    <row r="21" spans="2:15" x14ac:dyDescent="0.2">
      <c r="C21" t="s">
        <v>4</v>
      </c>
      <c r="D21">
        <v>0</v>
      </c>
      <c r="E21">
        <v>10</v>
      </c>
      <c r="F21">
        <v>20</v>
      </c>
      <c r="G21">
        <v>30</v>
      </c>
      <c r="H21">
        <v>40</v>
      </c>
      <c r="I21">
        <v>50</v>
      </c>
      <c r="J21">
        <v>60</v>
      </c>
      <c r="K21">
        <v>70</v>
      </c>
      <c r="L21">
        <v>80</v>
      </c>
      <c r="M21">
        <v>90</v>
      </c>
    </row>
    <row r="22" spans="2:15" x14ac:dyDescent="0.2">
      <c r="C22" t="s">
        <v>5</v>
      </c>
      <c r="D22" s="1">
        <f>D$21*PI()/180</f>
        <v>0</v>
      </c>
      <c r="E22" s="1">
        <f t="shared" ref="E22:M22" si="5">E$21*PI()/180</f>
        <v>0.17453292519943295</v>
      </c>
      <c r="F22" s="1">
        <f t="shared" si="5"/>
        <v>0.3490658503988659</v>
      </c>
      <c r="G22" s="1">
        <f t="shared" si="5"/>
        <v>0.52359877559829882</v>
      </c>
      <c r="H22" s="1">
        <f t="shared" si="5"/>
        <v>0.69813170079773179</v>
      </c>
      <c r="I22" s="1">
        <f t="shared" si="5"/>
        <v>0.87266462599716477</v>
      </c>
      <c r="J22" s="1">
        <f t="shared" si="5"/>
        <v>1.0471975511965976</v>
      </c>
      <c r="K22" s="1">
        <f t="shared" si="5"/>
        <v>1.2217304763960306</v>
      </c>
      <c r="L22" s="1">
        <f t="shared" si="5"/>
        <v>1.3962634015954636</v>
      </c>
      <c r="M22" s="1">
        <f t="shared" si="5"/>
        <v>1.5707963267948966</v>
      </c>
    </row>
    <row r="23" spans="2:15" ht="13.5" thickBot="1" x14ac:dyDescent="0.25">
      <c r="B23" t="s">
        <v>3</v>
      </c>
      <c r="C23" t="s">
        <v>2</v>
      </c>
      <c r="D23" s="1"/>
    </row>
    <row r="24" spans="2:15" x14ac:dyDescent="0.2">
      <c r="B24">
        <v>0</v>
      </c>
      <c r="C24" s="1">
        <f>$B24*PI()/180</f>
        <v>0</v>
      </c>
      <c r="D24" s="5">
        <f>ATAN(SIN($C24)*COS(D$22)/COS($C24))</f>
        <v>0</v>
      </c>
      <c r="E24" s="2">
        <f t="shared" ref="E24:M24" si="6">ATAN(SIN($C24)*COS(E$22)/COS($C24))</f>
        <v>0</v>
      </c>
      <c r="F24" s="2">
        <f t="shared" si="6"/>
        <v>0</v>
      </c>
      <c r="G24" s="2">
        <f t="shared" si="6"/>
        <v>0</v>
      </c>
      <c r="H24" s="2">
        <f t="shared" si="6"/>
        <v>0</v>
      </c>
      <c r="I24" s="2">
        <f t="shared" si="6"/>
        <v>0</v>
      </c>
      <c r="J24" s="2">
        <f t="shared" si="6"/>
        <v>0</v>
      </c>
      <c r="K24" s="2">
        <f t="shared" si="6"/>
        <v>0</v>
      </c>
      <c r="L24" s="2">
        <f t="shared" si="6"/>
        <v>0</v>
      </c>
      <c r="M24" s="6">
        <f t="shared" si="6"/>
        <v>0</v>
      </c>
    </row>
    <row r="25" spans="2:15" x14ac:dyDescent="0.2">
      <c r="B25">
        <v>10</v>
      </c>
      <c r="C25" s="1">
        <f t="shared" ref="C25:C33" si="7">$B25*PI()/180</f>
        <v>0.17453292519943295</v>
      </c>
      <c r="D25" s="7">
        <f t="shared" ref="D25:M33" si="8">ATAN(SIN($C25)*COS(D$22)/COS($C25))</f>
        <v>0.17453292519943295</v>
      </c>
      <c r="E25" s="8">
        <f t="shared" si="8"/>
        <v>0.17193371309896593</v>
      </c>
      <c r="F25" s="8">
        <f t="shared" si="8"/>
        <v>0.16420133501607312</v>
      </c>
      <c r="G25" s="8">
        <f t="shared" si="8"/>
        <v>0.15153304440275156</v>
      </c>
      <c r="H25" s="8">
        <f t="shared" si="8"/>
        <v>0.13426170102963</v>
      </c>
      <c r="I25" s="8">
        <f t="shared" si="8"/>
        <v>0.11285917478089351</v>
      </c>
      <c r="J25" s="8">
        <f t="shared" si="8"/>
        <v>8.7936124023709025E-2</v>
      </c>
      <c r="K25" s="8">
        <f t="shared" si="8"/>
        <v>6.0234426101678902E-2</v>
      </c>
      <c r="L25" s="8">
        <f t="shared" si="8"/>
        <v>3.0609295710743053E-2</v>
      </c>
      <c r="M25" s="9">
        <f t="shared" si="8"/>
        <v>1.0801336398683896E-17</v>
      </c>
    </row>
    <row r="26" spans="2:15" x14ac:dyDescent="0.2">
      <c r="B26">
        <v>20</v>
      </c>
      <c r="C26" s="1">
        <f t="shared" si="7"/>
        <v>0.3490658503988659</v>
      </c>
      <c r="D26" s="7">
        <f t="shared" si="8"/>
        <v>0.3490658503988659</v>
      </c>
      <c r="E26" s="8">
        <f t="shared" si="8"/>
        <v>0.34417450259065718</v>
      </c>
      <c r="F26" s="8">
        <f t="shared" si="8"/>
        <v>0.32954820392304135</v>
      </c>
      <c r="G26" s="8">
        <f t="shared" si="8"/>
        <v>0.30534955463875119</v>
      </c>
      <c r="H26" s="8">
        <f t="shared" si="8"/>
        <v>0.27191171926355356</v>
      </c>
      <c r="I26" s="8">
        <f t="shared" si="8"/>
        <v>0.22982194806362127</v>
      </c>
      <c r="J26" s="8">
        <f t="shared" si="8"/>
        <v>0.18001508842834021</v>
      </c>
      <c r="K26" s="8">
        <f t="shared" si="8"/>
        <v>0.12384803489944653</v>
      </c>
      <c r="L26" s="8">
        <f t="shared" si="8"/>
        <v>6.3118812654903683E-2</v>
      </c>
      <c r="M26" s="9">
        <f t="shared" si="8"/>
        <v>2.2295878507198313E-17</v>
      </c>
    </row>
    <row r="27" spans="2:15" x14ac:dyDescent="0.2">
      <c r="B27">
        <v>30</v>
      </c>
      <c r="C27" s="1">
        <f t="shared" si="7"/>
        <v>0.52359877559829882</v>
      </c>
      <c r="D27" s="7">
        <f t="shared" si="8"/>
        <v>0.52359877559829882</v>
      </c>
      <c r="E27" s="8">
        <f t="shared" si="8"/>
        <v>0.51699535510171368</v>
      </c>
      <c r="F27" s="8">
        <f t="shared" si="8"/>
        <v>0.4970913830544248</v>
      </c>
      <c r="G27" s="8">
        <f t="shared" si="8"/>
        <v>0.46364760900080609</v>
      </c>
      <c r="H27" s="8">
        <f t="shared" si="8"/>
        <v>0.41641208132984758</v>
      </c>
      <c r="I27" s="8">
        <f t="shared" si="8"/>
        <v>0.35535906916955651</v>
      </c>
      <c r="J27" s="8">
        <f t="shared" si="8"/>
        <v>0.28103490150281357</v>
      </c>
      <c r="K27" s="8">
        <f t="shared" si="8"/>
        <v>0.19495728181040453</v>
      </c>
      <c r="L27" s="8">
        <f t="shared" si="8"/>
        <v>9.992193529837512E-2</v>
      </c>
      <c r="M27" s="9">
        <f t="shared" si="8"/>
        <v>3.5366989511937282E-17</v>
      </c>
    </row>
    <row r="28" spans="2:15" x14ac:dyDescent="0.2">
      <c r="B28">
        <v>40</v>
      </c>
      <c r="C28" s="1">
        <f t="shared" si="7"/>
        <v>0.69813170079773179</v>
      </c>
      <c r="D28" s="7">
        <f t="shared" si="8"/>
        <v>0.69813170079773179</v>
      </c>
      <c r="E28" s="8">
        <f t="shared" si="8"/>
        <v>0.69060386805838403</v>
      </c>
      <c r="F28" s="8">
        <f t="shared" si="8"/>
        <v>0.66768667331330145</v>
      </c>
      <c r="G28" s="8">
        <f t="shared" si="8"/>
        <v>0.62840954647567848</v>
      </c>
      <c r="H28" s="8">
        <f t="shared" si="8"/>
        <v>0.57128827791126513</v>
      </c>
      <c r="I28" s="8">
        <f t="shared" si="8"/>
        <v>0.49463982625216146</v>
      </c>
      <c r="J28" s="8">
        <f t="shared" si="8"/>
        <v>0.39724525031411329</v>
      </c>
      <c r="K28" s="8">
        <f t="shared" si="8"/>
        <v>0.27947774914039569</v>
      </c>
      <c r="L28" s="8">
        <f t="shared" si="8"/>
        <v>0.14468989201324656</v>
      </c>
      <c r="M28" s="9">
        <f t="shared" si="8"/>
        <v>5.1401080832561874E-17</v>
      </c>
    </row>
    <row r="29" spans="2:15" x14ac:dyDescent="0.2">
      <c r="B29">
        <v>50</v>
      </c>
      <c r="C29" s="1">
        <f t="shared" si="7"/>
        <v>0.87266462599716477</v>
      </c>
      <c r="D29" s="7">
        <f t="shared" si="8"/>
        <v>0.87266462599716466</v>
      </c>
      <c r="E29" s="8">
        <f t="shared" si="8"/>
        <v>0.86511675615601835</v>
      </c>
      <c r="F29" s="8">
        <f t="shared" si="8"/>
        <v>0.84188928036564226</v>
      </c>
      <c r="G29" s="8">
        <f t="shared" si="8"/>
        <v>0.8011879350180926</v>
      </c>
      <c r="H29" s="8">
        <f t="shared" si="8"/>
        <v>0.73991638485666866</v>
      </c>
      <c r="I29" s="8">
        <f t="shared" si="8"/>
        <v>0.65369072339007717</v>
      </c>
      <c r="J29" s="8">
        <f t="shared" si="8"/>
        <v>0.53738221716316725</v>
      </c>
      <c r="K29" s="8">
        <f t="shared" si="8"/>
        <v>0.38704408557422487</v>
      </c>
      <c r="L29" s="8">
        <f t="shared" si="8"/>
        <v>0.20406524376939134</v>
      </c>
      <c r="M29" s="9">
        <f t="shared" si="8"/>
        <v>7.3003753629929656E-17</v>
      </c>
    </row>
    <row r="30" spans="2:15" x14ac:dyDescent="0.2">
      <c r="B30">
        <v>60</v>
      </c>
      <c r="C30" s="1">
        <f t="shared" si="7"/>
        <v>1.0471975511965976</v>
      </c>
      <c r="D30" s="7">
        <f t="shared" si="8"/>
        <v>1.0471975511965976</v>
      </c>
      <c r="E30" s="8">
        <f t="shared" si="8"/>
        <v>1.0405433936703274</v>
      </c>
      <c r="F30" s="8">
        <f t="shared" si="8"/>
        <v>1.0198534085833839</v>
      </c>
      <c r="G30" s="8">
        <f t="shared" si="8"/>
        <v>0.98279372324732905</v>
      </c>
      <c r="H30" s="8">
        <f t="shared" si="8"/>
        <v>0.92494592907928108</v>
      </c>
      <c r="I30" s="8">
        <f t="shared" si="8"/>
        <v>0.83897793552286626</v>
      </c>
      <c r="J30" s="8">
        <f t="shared" si="8"/>
        <v>0.71372437894476559</v>
      </c>
      <c r="K30" s="8">
        <f t="shared" si="8"/>
        <v>0.53480975925913399</v>
      </c>
      <c r="L30" s="8">
        <f t="shared" si="8"/>
        <v>0.29216074324575686</v>
      </c>
      <c r="M30" s="9">
        <f t="shared" si="8"/>
        <v>1.0610096853581185E-16</v>
      </c>
    </row>
    <row r="31" spans="2:15" x14ac:dyDescent="0.2">
      <c r="B31">
        <v>70</v>
      </c>
      <c r="C31" s="1">
        <f t="shared" si="7"/>
        <v>1.2217304763960306</v>
      </c>
      <c r="D31" s="7">
        <f t="shared" si="8"/>
        <v>1.2217304763960306</v>
      </c>
      <c r="E31" s="8">
        <f t="shared" si="8"/>
        <v>1.2167814302893278</v>
      </c>
      <c r="F31" s="8">
        <f t="shared" si="8"/>
        <v>1.2012606931915768</v>
      </c>
      <c r="G31" s="8">
        <f t="shared" si="8"/>
        <v>1.1729332127473164</v>
      </c>
      <c r="H31" s="8">
        <f t="shared" si="8"/>
        <v>1.12724241940375</v>
      </c>
      <c r="I31" s="8">
        <f t="shared" si="8"/>
        <v>1.0555724850786901</v>
      </c>
      <c r="J31" s="8">
        <f t="shared" si="8"/>
        <v>0.94156344020582272</v>
      </c>
      <c r="K31" s="8">
        <f t="shared" si="8"/>
        <v>0.75431697170375278</v>
      </c>
      <c r="L31" s="8">
        <f t="shared" si="8"/>
        <v>0.44515582958704475</v>
      </c>
      <c r="M31" s="9">
        <f t="shared" si="8"/>
        <v>1.6830338576705758E-16</v>
      </c>
    </row>
    <row r="32" spans="2:15" x14ac:dyDescent="0.2">
      <c r="B32">
        <v>80</v>
      </c>
      <c r="C32" s="1">
        <f t="shared" si="7"/>
        <v>1.3962634015954636</v>
      </c>
      <c r="D32" s="7">
        <f t="shared" si="8"/>
        <v>1.3962634015954636</v>
      </c>
      <c r="E32" s="8">
        <f t="shared" si="8"/>
        <v>1.3936265282981271</v>
      </c>
      <c r="F32" s="8">
        <f t="shared" si="8"/>
        <v>1.3853099920482981</v>
      </c>
      <c r="G32" s="8">
        <f t="shared" si="8"/>
        <v>1.3699369709466249</v>
      </c>
      <c r="H32" s="8">
        <f t="shared" si="8"/>
        <v>1.3445583890249706</v>
      </c>
      <c r="I32" s="8">
        <f t="shared" si="8"/>
        <v>1.3030660571389012</v>
      </c>
      <c r="J32" s="8">
        <f t="shared" si="8"/>
        <v>1.2317591358226119</v>
      </c>
      <c r="K32" s="8">
        <f t="shared" si="8"/>
        <v>1.09478972057399</v>
      </c>
      <c r="L32" s="8">
        <f t="shared" si="8"/>
        <v>0.77774404662882701</v>
      </c>
      <c r="M32" s="9">
        <f>ATAN(SIN($C32)*COS(M$22)/COS($C32))</f>
        <v>3.4740810793279907E-16</v>
      </c>
    </row>
    <row r="33" spans="2:26" ht="13.5" thickBot="1" x14ac:dyDescent="0.25">
      <c r="B33">
        <v>90</v>
      </c>
      <c r="C33" s="1">
        <f t="shared" si="7"/>
        <v>1.5707963267948966</v>
      </c>
      <c r="D33" s="3">
        <f>ATAN(SIN($C33)*COS(D$22)/COS($C33))</f>
        <v>1.5707963267948966</v>
      </c>
      <c r="E33" s="10">
        <f t="shared" si="8"/>
        <v>1.5707963267948966</v>
      </c>
      <c r="F33" s="10">
        <f t="shared" si="8"/>
        <v>1.5707963267948966</v>
      </c>
      <c r="G33" s="10">
        <f t="shared" si="8"/>
        <v>1.5707963267948966</v>
      </c>
      <c r="H33" s="10">
        <f t="shared" si="8"/>
        <v>1.5707963267948966</v>
      </c>
      <c r="I33" s="10">
        <f t="shared" si="8"/>
        <v>1.5707963267948966</v>
      </c>
      <c r="J33" s="10">
        <f t="shared" si="8"/>
        <v>1.5707963267948966</v>
      </c>
      <c r="K33" s="10">
        <f t="shared" si="8"/>
        <v>1.5707963267948963</v>
      </c>
      <c r="L33" s="10">
        <f t="shared" si="8"/>
        <v>1.5707963267948963</v>
      </c>
      <c r="M33" s="11">
        <f>ATAN(SIN($C33)*COS(M$22)/COS($C33))</f>
        <v>0.78539816339744828</v>
      </c>
    </row>
    <row r="37" spans="2:26" x14ac:dyDescent="0.2">
      <c r="B37" t="s">
        <v>10</v>
      </c>
    </row>
    <row r="38" spans="2:26" x14ac:dyDescent="0.2">
      <c r="C38" t="s">
        <v>4</v>
      </c>
      <c r="D38">
        <v>0</v>
      </c>
      <c r="E38">
        <v>10</v>
      </c>
      <c r="F38">
        <v>20</v>
      </c>
      <c r="G38">
        <v>30</v>
      </c>
      <c r="H38">
        <v>40</v>
      </c>
      <c r="I38">
        <v>50</v>
      </c>
      <c r="J38">
        <v>60</v>
      </c>
      <c r="K38">
        <v>70</v>
      </c>
      <c r="L38">
        <v>80</v>
      </c>
      <c r="M38">
        <v>90</v>
      </c>
    </row>
    <row r="39" spans="2:26" x14ac:dyDescent="0.2">
      <c r="C39" t="s">
        <v>5</v>
      </c>
      <c r="D39" s="1">
        <f>D$38*PI()/180</f>
        <v>0</v>
      </c>
      <c r="E39" s="1">
        <f t="shared" ref="E39:M39" si="9">E$38*PI()/180</f>
        <v>0.17453292519943295</v>
      </c>
      <c r="F39" s="1">
        <f t="shared" si="9"/>
        <v>0.3490658503988659</v>
      </c>
      <c r="G39" s="1">
        <f t="shared" si="9"/>
        <v>0.52359877559829882</v>
      </c>
      <c r="H39" s="1">
        <f t="shared" si="9"/>
        <v>0.69813170079773179</v>
      </c>
      <c r="I39" s="1">
        <f t="shared" si="9"/>
        <v>0.87266462599716477</v>
      </c>
      <c r="J39" s="1">
        <f t="shared" si="9"/>
        <v>1.0471975511965976</v>
      </c>
      <c r="K39" s="1">
        <f t="shared" si="9"/>
        <v>1.2217304763960306</v>
      </c>
      <c r="L39" s="1">
        <f t="shared" si="9"/>
        <v>1.3962634015954636</v>
      </c>
      <c r="M39" s="1">
        <f t="shared" si="9"/>
        <v>1.5707963267948966</v>
      </c>
      <c r="O39" t="s">
        <v>4</v>
      </c>
      <c r="P39">
        <v>0</v>
      </c>
      <c r="Q39">
        <v>10</v>
      </c>
      <c r="R39">
        <v>20</v>
      </c>
      <c r="S39">
        <v>30</v>
      </c>
      <c r="T39">
        <v>40</v>
      </c>
      <c r="U39">
        <v>50</v>
      </c>
      <c r="V39">
        <v>60</v>
      </c>
      <c r="W39">
        <v>70</v>
      </c>
      <c r="X39">
        <v>80</v>
      </c>
      <c r="Y39">
        <v>90</v>
      </c>
    </row>
    <row r="40" spans="2:26" ht="13.5" thickBot="1" x14ac:dyDescent="0.25">
      <c r="B40" t="s">
        <v>3</v>
      </c>
      <c r="C40" t="s">
        <v>2</v>
      </c>
      <c r="D40" s="1"/>
      <c r="O40" t="s">
        <v>3</v>
      </c>
    </row>
    <row r="41" spans="2:26" x14ac:dyDescent="0.2">
      <c r="B41">
        <v>0</v>
      </c>
      <c r="C41" s="1">
        <f>$B41*PI()/180</f>
        <v>0</v>
      </c>
      <c r="D41" s="5">
        <f>ATAN((SIN($C41)*SIN(D$39))/COS($C41))</f>
        <v>0</v>
      </c>
      <c r="E41" s="2">
        <f t="shared" ref="E41:M50" si="10">ATAN((SIN($C41)*SIN(E$39))/COS($C41))</f>
        <v>0</v>
      </c>
      <c r="F41" s="2">
        <f t="shared" si="10"/>
        <v>0</v>
      </c>
      <c r="G41" s="2">
        <f t="shared" si="10"/>
        <v>0</v>
      </c>
      <c r="H41" s="2">
        <f t="shared" si="10"/>
        <v>0</v>
      </c>
      <c r="I41" s="2">
        <f t="shared" si="10"/>
        <v>0</v>
      </c>
      <c r="J41" s="2">
        <f t="shared" si="10"/>
        <v>0</v>
      </c>
      <c r="K41" s="2">
        <f t="shared" si="10"/>
        <v>0</v>
      </c>
      <c r="L41" s="2">
        <f t="shared" si="10"/>
        <v>0</v>
      </c>
      <c r="M41" s="6">
        <f t="shared" si="10"/>
        <v>0</v>
      </c>
      <c r="O41">
        <v>0</v>
      </c>
      <c r="P41" s="1">
        <f>ATAN(SQRT(TAN(D24)^2+TAN(D41)^2))*180/PI()</f>
        <v>0</v>
      </c>
      <c r="Q41" s="1">
        <f t="shared" ref="Q41:Y50" si="11">ATAN(SQRT(TAN(E24)^2+TAN(E41)^2))*180/PI()</f>
        <v>0</v>
      </c>
      <c r="R41" s="1">
        <f t="shared" si="11"/>
        <v>0</v>
      </c>
      <c r="S41" s="1">
        <f t="shared" si="11"/>
        <v>0</v>
      </c>
      <c r="T41" s="1">
        <f t="shared" si="11"/>
        <v>0</v>
      </c>
      <c r="U41" s="1">
        <f t="shared" si="11"/>
        <v>0</v>
      </c>
      <c r="V41" s="1">
        <f t="shared" si="11"/>
        <v>0</v>
      </c>
      <c r="W41" s="1">
        <f t="shared" si="11"/>
        <v>0</v>
      </c>
      <c r="X41" s="1">
        <f t="shared" si="11"/>
        <v>0</v>
      </c>
      <c r="Y41" s="1">
        <f t="shared" si="11"/>
        <v>0</v>
      </c>
      <c r="Z41" s="1"/>
    </row>
    <row r="42" spans="2:26" x14ac:dyDescent="0.2">
      <c r="B42">
        <v>10</v>
      </c>
      <c r="C42" s="1">
        <f t="shared" ref="C42:C50" si="12">$B42*PI()/180</f>
        <v>0.17453292519943295</v>
      </c>
      <c r="D42" s="7">
        <f t="shared" ref="D42:D50" si="13">ATAN((SIN($C42)*SIN(D$39))/COS($C42))</f>
        <v>0</v>
      </c>
      <c r="E42" s="8">
        <f t="shared" si="10"/>
        <v>3.0609295710743039E-2</v>
      </c>
      <c r="F42" s="8">
        <f t="shared" si="10"/>
        <v>6.0234426101678881E-2</v>
      </c>
      <c r="G42" s="8">
        <f t="shared" si="10"/>
        <v>8.7936124023708997E-2</v>
      </c>
      <c r="H42" s="8">
        <f t="shared" si="10"/>
        <v>0.11285917478089348</v>
      </c>
      <c r="I42" s="8">
        <f t="shared" si="10"/>
        <v>0.13426170102963</v>
      </c>
      <c r="J42" s="8">
        <f t="shared" si="10"/>
        <v>0.15153304440275153</v>
      </c>
      <c r="K42" s="8">
        <f t="shared" si="10"/>
        <v>0.16420133501607309</v>
      </c>
      <c r="L42" s="8">
        <f t="shared" si="10"/>
        <v>0.17193371309896593</v>
      </c>
      <c r="M42" s="9">
        <f t="shared" si="10"/>
        <v>0.17453292519943295</v>
      </c>
      <c r="O42">
        <v>10</v>
      </c>
      <c r="P42" s="1">
        <f t="shared" ref="P42:P50" si="14">ATAN(SQRT(TAN(D25)^2+TAN(D42)^2))*180/PI()</f>
        <v>10</v>
      </c>
      <c r="Q42" s="1">
        <f t="shared" si="11"/>
        <v>9.9999999999999982</v>
      </c>
      <c r="R42" s="1">
        <f t="shared" si="11"/>
        <v>10</v>
      </c>
      <c r="S42" s="1">
        <f t="shared" si="11"/>
        <v>10</v>
      </c>
      <c r="T42" s="1">
        <f t="shared" si="11"/>
        <v>9.9999999999999982</v>
      </c>
      <c r="U42" s="1">
        <f t="shared" si="11"/>
        <v>10</v>
      </c>
      <c r="V42" s="1">
        <f t="shared" si="11"/>
        <v>10</v>
      </c>
      <c r="W42" s="1">
        <f t="shared" si="11"/>
        <v>9.9999999999999982</v>
      </c>
      <c r="X42" s="1">
        <f t="shared" si="11"/>
        <v>10</v>
      </c>
      <c r="Y42" s="1">
        <f t="shared" si="11"/>
        <v>10</v>
      </c>
      <c r="Z42" s="1"/>
    </row>
    <row r="43" spans="2:26" x14ac:dyDescent="0.2">
      <c r="B43">
        <v>20</v>
      </c>
      <c r="C43" s="1">
        <f t="shared" si="12"/>
        <v>0.3490658503988659</v>
      </c>
      <c r="D43" s="7">
        <f t="shared" si="13"/>
        <v>0</v>
      </c>
      <c r="E43" s="8">
        <f t="shared" si="10"/>
        <v>6.3118812654903655E-2</v>
      </c>
      <c r="F43" s="8">
        <f t="shared" si="10"/>
        <v>0.12384803489944649</v>
      </c>
      <c r="G43" s="8">
        <f t="shared" si="10"/>
        <v>0.18001508842834016</v>
      </c>
      <c r="H43" s="8">
        <f t="shared" si="10"/>
        <v>0.22982194806362125</v>
      </c>
      <c r="I43" s="8">
        <f t="shared" si="10"/>
        <v>0.27191171926355356</v>
      </c>
      <c r="J43" s="8">
        <f t="shared" si="10"/>
        <v>0.30534955463875113</v>
      </c>
      <c r="K43" s="8">
        <f t="shared" si="10"/>
        <v>0.32954820392304129</v>
      </c>
      <c r="L43" s="8">
        <f t="shared" si="10"/>
        <v>0.34417450259065718</v>
      </c>
      <c r="M43" s="9">
        <f t="shared" si="10"/>
        <v>0.3490658503988659</v>
      </c>
      <c r="O43">
        <v>20</v>
      </c>
      <c r="P43" s="1">
        <f t="shared" si="14"/>
        <v>20</v>
      </c>
      <c r="Q43" s="1">
        <f t="shared" si="11"/>
        <v>19.999999999999996</v>
      </c>
      <c r="R43" s="1">
        <f t="shared" si="11"/>
        <v>20</v>
      </c>
      <c r="S43" s="1">
        <f t="shared" si="11"/>
        <v>20</v>
      </c>
      <c r="T43" s="1">
        <f t="shared" si="11"/>
        <v>19.999999999999996</v>
      </c>
      <c r="U43" s="1">
        <f t="shared" si="11"/>
        <v>19.999999999999996</v>
      </c>
      <c r="V43" s="1">
        <f t="shared" si="11"/>
        <v>20</v>
      </c>
      <c r="W43" s="1">
        <f t="shared" si="11"/>
        <v>19.999999999999996</v>
      </c>
      <c r="X43" s="1">
        <f t="shared" si="11"/>
        <v>19.999999999999996</v>
      </c>
      <c r="Y43" s="1">
        <f t="shared" si="11"/>
        <v>20</v>
      </c>
      <c r="Z43" s="1"/>
    </row>
    <row r="44" spans="2:26" x14ac:dyDescent="0.2">
      <c r="B44">
        <v>30</v>
      </c>
      <c r="C44" s="1">
        <f t="shared" si="12"/>
        <v>0.52359877559829882</v>
      </c>
      <c r="D44" s="7">
        <f t="shared" si="13"/>
        <v>0</v>
      </c>
      <c r="E44" s="8">
        <f t="shared" si="10"/>
        <v>9.9921935298375064E-2</v>
      </c>
      <c r="F44" s="8">
        <f t="shared" si="10"/>
        <v>0.19495728181040445</v>
      </c>
      <c r="G44" s="8">
        <f t="shared" si="10"/>
        <v>0.28103490150281352</v>
      </c>
      <c r="H44" s="8">
        <f t="shared" si="10"/>
        <v>0.35535906916955645</v>
      </c>
      <c r="I44" s="8">
        <f t="shared" si="10"/>
        <v>0.41641208132984758</v>
      </c>
      <c r="J44" s="8">
        <f t="shared" si="10"/>
        <v>0.46364760900080604</v>
      </c>
      <c r="K44" s="8">
        <f t="shared" si="10"/>
        <v>0.49709138305442468</v>
      </c>
      <c r="L44" s="8">
        <f t="shared" si="10"/>
        <v>0.51699535510171368</v>
      </c>
      <c r="M44" s="9">
        <f t="shared" si="10"/>
        <v>0.52359877559829882</v>
      </c>
      <c r="O44">
        <v>30</v>
      </c>
      <c r="P44" s="1">
        <f t="shared" si="14"/>
        <v>29.999999999999996</v>
      </c>
      <c r="Q44" s="1">
        <f t="shared" si="11"/>
        <v>29.999999999999993</v>
      </c>
      <c r="R44" s="1">
        <f t="shared" si="11"/>
        <v>29.999999999999996</v>
      </c>
      <c r="S44" s="1">
        <f t="shared" si="11"/>
        <v>29.999999999999996</v>
      </c>
      <c r="T44" s="1">
        <f t="shared" si="11"/>
        <v>29.999999999999996</v>
      </c>
      <c r="U44" s="1">
        <f t="shared" si="11"/>
        <v>29.999999999999996</v>
      </c>
      <c r="V44" s="1">
        <f t="shared" si="11"/>
        <v>29.999999999999996</v>
      </c>
      <c r="W44" s="1">
        <f t="shared" si="11"/>
        <v>29.999999999999996</v>
      </c>
      <c r="X44" s="1">
        <f t="shared" si="11"/>
        <v>29.999999999999993</v>
      </c>
      <c r="Y44" s="1">
        <f t="shared" si="11"/>
        <v>29.999999999999996</v>
      </c>
      <c r="Z44" s="1"/>
    </row>
    <row r="45" spans="2:26" x14ac:dyDescent="0.2">
      <c r="B45">
        <v>40</v>
      </c>
      <c r="C45" s="1">
        <f t="shared" si="12"/>
        <v>0.69813170079773179</v>
      </c>
      <c r="D45" s="7">
        <f t="shared" si="13"/>
        <v>0</v>
      </c>
      <c r="E45" s="8">
        <f t="shared" si="10"/>
        <v>0.14468989201324647</v>
      </c>
      <c r="F45" s="8">
        <f t="shared" si="10"/>
        <v>0.27947774914039558</v>
      </c>
      <c r="G45" s="8">
        <f t="shared" si="10"/>
        <v>0.39724525031411323</v>
      </c>
      <c r="H45" s="8">
        <f t="shared" si="10"/>
        <v>0.49463982625216135</v>
      </c>
      <c r="I45" s="8">
        <f t="shared" si="10"/>
        <v>0.57128827791126513</v>
      </c>
      <c r="J45" s="8">
        <f t="shared" si="10"/>
        <v>0.62840954647567837</v>
      </c>
      <c r="K45" s="8">
        <f t="shared" si="10"/>
        <v>0.66768667331330145</v>
      </c>
      <c r="L45" s="8">
        <f t="shared" si="10"/>
        <v>0.69060386805838403</v>
      </c>
      <c r="M45" s="9">
        <f t="shared" si="10"/>
        <v>0.69813170079773179</v>
      </c>
      <c r="O45">
        <v>40</v>
      </c>
      <c r="P45" s="1">
        <f t="shared" si="14"/>
        <v>40</v>
      </c>
      <c r="Q45" s="1">
        <f t="shared" si="11"/>
        <v>40</v>
      </c>
      <c r="R45" s="1">
        <f t="shared" si="11"/>
        <v>40.000000000000007</v>
      </c>
      <c r="S45" s="1">
        <f t="shared" si="11"/>
        <v>40</v>
      </c>
      <c r="T45" s="1">
        <f t="shared" si="11"/>
        <v>39.999999999999993</v>
      </c>
      <c r="U45" s="1">
        <f t="shared" si="11"/>
        <v>40</v>
      </c>
      <c r="V45" s="1">
        <f t="shared" si="11"/>
        <v>39.999999999999993</v>
      </c>
      <c r="W45" s="1">
        <f t="shared" si="11"/>
        <v>40.000000000000007</v>
      </c>
      <c r="X45" s="1">
        <f t="shared" si="11"/>
        <v>40</v>
      </c>
      <c r="Y45" s="1">
        <f t="shared" si="11"/>
        <v>40</v>
      </c>
      <c r="Z45" s="1"/>
    </row>
    <row r="46" spans="2:26" x14ac:dyDescent="0.2">
      <c r="B46">
        <v>50</v>
      </c>
      <c r="C46" s="1">
        <f t="shared" si="12"/>
        <v>0.87266462599716477</v>
      </c>
      <c r="D46" s="7">
        <f t="shared" si="13"/>
        <v>0</v>
      </c>
      <c r="E46" s="8">
        <f t="shared" si="10"/>
        <v>0.20406524376939125</v>
      </c>
      <c r="F46" s="8">
        <f t="shared" si="10"/>
        <v>0.38704408557422471</v>
      </c>
      <c r="G46" s="8">
        <f t="shared" si="10"/>
        <v>0.53738221716316714</v>
      </c>
      <c r="H46" s="8">
        <f t="shared" si="10"/>
        <v>0.65369072339007706</v>
      </c>
      <c r="I46" s="8">
        <f t="shared" si="10"/>
        <v>0.73991638485666866</v>
      </c>
      <c r="J46" s="8">
        <f t="shared" si="10"/>
        <v>0.8011879350180926</v>
      </c>
      <c r="K46" s="8">
        <f t="shared" si="10"/>
        <v>0.84188928036564226</v>
      </c>
      <c r="L46" s="8">
        <f t="shared" si="10"/>
        <v>0.86511675615601835</v>
      </c>
      <c r="M46" s="9">
        <f t="shared" si="10"/>
        <v>0.87266462599716466</v>
      </c>
      <c r="O46">
        <v>50</v>
      </c>
      <c r="P46" s="1">
        <f t="shared" si="14"/>
        <v>49.999999999999993</v>
      </c>
      <c r="Q46" s="1">
        <f t="shared" si="11"/>
        <v>49.999999999999993</v>
      </c>
      <c r="R46" s="1">
        <f t="shared" si="11"/>
        <v>49.999999999999993</v>
      </c>
      <c r="S46" s="1">
        <f t="shared" si="11"/>
        <v>50</v>
      </c>
      <c r="T46" s="1">
        <f t="shared" si="11"/>
        <v>49.999999999999993</v>
      </c>
      <c r="U46" s="1">
        <f t="shared" si="11"/>
        <v>49.999999999999993</v>
      </c>
      <c r="V46" s="1">
        <f t="shared" si="11"/>
        <v>50</v>
      </c>
      <c r="W46" s="1">
        <f t="shared" si="11"/>
        <v>49.999999999999993</v>
      </c>
      <c r="X46" s="1">
        <f t="shared" si="11"/>
        <v>49.999999999999993</v>
      </c>
      <c r="Y46" s="1">
        <f t="shared" si="11"/>
        <v>49.999999999999993</v>
      </c>
      <c r="Z46" s="1"/>
    </row>
    <row r="47" spans="2:26" x14ac:dyDescent="0.2">
      <c r="B47">
        <v>60</v>
      </c>
      <c r="C47" s="1">
        <f t="shared" si="12"/>
        <v>1.0471975511965976</v>
      </c>
      <c r="D47" s="7">
        <f t="shared" si="13"/>
        <v>0</v>
      </c>
      <c r="E47" s="8">
        <f t="shared" si="10"/>
        <v>0.29216074324575669</v>
      </c>
      <c r="F47" s="8">
        <f t="shared" si="10"/>
        <v>0.53480975925913388</v>
      </c>
      <c r="G47" s="8">
        <f t="shared" si="10"/>
        <v>0.71372437894476537</v>
      </c>
      <c r="H47" s="8">
        <f t="shared" si="10"/>
        <v>0.83897793552286615</v>
      </c>
      <c r="I47" s="8">
        <f t="shared" si="10"/>
        <v>0.92494592907928108</v>
      </c>
      <c r="J47" s="8">
        <f t="shared" si="10"/>
        <v>0.98279372324732894</v>
      </c>
      <c r="K47" s="8">
        <f t="shared" si="10"/>
        <v>1.0198534085833839</v>
      </c>
      <c r="L47" s="8">
        <f t="shared" si="10"/>
        <v>1.0405433936703274</v>
      </c>
      <c r="M47" s="9">
        <f t="shared" si="10"/>
        <v>1.0471975511965976</v>
      </c>
      <c r="O47">
        <v>60</v>
      </c>
      <c r="P47" s="1">
        <f t="shared" si="14"/>
        <v>59.999999999999993</v>
      </c>
      <c r="Q47" s="1">
        <f t="shared" si="11"/>
        <v>59.999999999999993</v>
      </c>
      <c r="R47" s="1">
        <f t="shared" si="11"/>
        <v>59.999999999999993</v>
      </c>
      <c r="S47" s="1">
        <f t="shared" si="11"/>
        <v>59.999999999999993</v>
      </c>
      <c r="T47" s="1">
        <f t="shared" si="11"/>
        <v>59.999999999999993</v>
      </c>
      <c r="U47" s="1">
        <f t="shared" si="11"/>
        <v>59.999999999999993</v>
      </c>
      <c r="V47" s="1">
        <f t="shared" si="11"/>
        <v>59.999999999999993</v>
      </c>
      <c r="W47" s="1">
        <f t="shared" si="11"/>
        <v>59.999999999999993</v>
      </c>
      <c r="X47" s="1">
        <f t="shared" si="11"/>
        <v>59.999999999999993</v>
      </c>
      <c r="Y47" s="1">
        <f t="shared" si="11"/>
        <v>59.999999999999993</v>
      </c>
      <c r="Z47" s="1"/>
    </row>
    <row r="48" spans="2:26" x14ac:dyDescent="0.2">
      <c r="B48">
        <v>70</v>
      </c>
      <c r="C48" s="1">
        <f t="shared" si="12"/>
        <v>1.2217304763960306</v>
      </c>
      <c r="D48" s="7">
        <f t="shared" si="13"/>
        <v>0</v>
      </c>
      <c r="E48" s="8">
        <f t="shared" si="10"/>
        <v>0.44515582958704458</v>
      </c>
      <c r="F48" s="8">
        <f t="shared" si="10"/>
        <v>0.75431697170375256</v>
      </c>
      <c r="G48" s="8">
        <f t="shared" si="10"/>
        <v>0.94156344020582261</v>
      </c>
      <c r="H48" s="8">
        <f t="shared" si="10"/>
        <v>1.0555724850786901</v>
      </c>
      <c r="I48" s="8">
        <f t="shared" si="10"/>
        <v>1.12724241940375</v>
      </c>
      <c r="J48" s="8">
        <f t="shared" si="10"/>
        <v>1.1729332127473164</v>
      </c>
      <c r="K48" s="8">
        <f t="shared" si="10"/>
        <v>1.2012606931915768</v>
      </c>
      <c r="L48" s="8">
        <f t="shared" si="10"/>
        <v>1.2167814302893278</v>
      </c>
      <c r="M48" s="9">
        <f t="shared" si="10"/>
        <v>1.2217304763960306</v>
      </c>
      <c r="O48">
        <v>70</v>
      </c>
      <c r="P48" s="1">
        <f t="shared" si="14"/>
        <v>70</v>
      </c>
      <c r="Q48" s="1">
        <f t="shared" si="11"/>
        <v>70</v>
      </c>
      <c r="R48" s="1">
        <f t="shared" si="11"/>
        <v>70</v>
      </c>
      <c r="S48" s="1">
        <f t="shared" si="11"/>
        <v>70</v>
      </c>
      <c r="T48" s="1">
        <f t="shared" si="11"/>
        <v>70</v>
      </c>
      <c r="U48" s="1">
        <f t="shared" si="11"/>
        <v>70</v>
      </c>
      <c r="V48" s="1">
        <f t="shared" si="11"/>
        <v>70</v>
      </c>
      <c r="W48" s="1">
        <f t="shared" si="11"/>
        <v>70</v>
      </c>
      <c r="X48" s="1">
        <f t="shared" si="11"/>
        <v>70</v>
      </c>
      <c r="Y48" s="1">
        <f t="shared" si="11"/>
        <v>70</v>
      </c>
      <c r="Z48" s="1"/>
    </row>
    <row r="49" spans="2:26" x14ac:dyDescent="0.2">
      <c r="B49">
        <v>80</v>
      </c>
      <c r="C49" s="1">
        <f t="shared" si="12"/>
        <v>1.3962634015954636</v>
      </c>
      <c r="D49" s="7">
        <f t="shared" si="13"/>
        <v>0</v>
      </c>
      <c r="E49" s="8">
        <f t="shared" si="10"/>
        <v>0.77774404662882679</v>
      </c>
      <c r="F49" s="8">
        <f t="shared" si="10"/>
        <v>1.09478972057399</v>
      </c>
      <c r="G49" s="8">
        <f t="shared" si="10"/>
        <v>1.2317591358226117</v>
      </c>
      <c r="H49" s="8">
        <f t="shared" si="10"/>
        <v>1.3030660571389012</v>
      </c>
      <c r="I49" s="8">
        <f t="shared" si="10"/>
        <v>1.3445583890249706</v>
      </c>
      <c r="J49" s="8">
        <f t="shared" si="10"/>
        <v>1.3699369709466247</v>
      </c>
      <c r="K49" s="8">
        <f t="shared" si="10"/>
        <v>1.3853099920482981</v>
      </c>
      <c r="L49" s="8">
        <f t="shared" si="10"/>
        <v>1.3936265282981271</v>
      </c>
      <c r="M49" s="9">
        <f t="shared" si="10"/>
        <v>1.3962634015954636</v>
      </c>
      <c r="O49">
        <v>80</v>
      </c>
      <c r="P49" s="1">
        <f t="shared" si="14"/>
        <v>80</v>
      </c>
      <c r="Q49" s="1">
        <f t="shared" si="11"/>
        <v>80</v>
      </c>
      <c r="R49" s="1">
        <f t="shared" si="11"/>
        <v>80</v>
      </c>
      <c r="S49" s="1">
        <f t="shared" si="11"/>
        <v>80</v>
      </c>
      <c r="T49" s="1">
        <f t="shared" si="11"/>
        <v>80</v>
      </c>
      <c r="U49" s="1">
        <f t="shared" si="11"/>
        <v>80</v>
      </c>
      <c r="V49" s="1">
        <f t="shared" si="11"/>
        <v>80</v>
      </c>
      <c r="W49" s="1">
        <f t="shared" si="11"/>
        <v>80</v>
      </c>
      <c r="X49" s="1">
        <f t="shared" si="11"/>
        <v>80</v>
      </c>
      <c r="Y49" s="1">
        <f t="shared" si="11"/>
        <v>80</v>
      </c>
      <c r="Z49" s="1"/>
    </row>
    <row r="50" spans="2:26" ht="13.5" thickBot="1" x14ac:dyDescent="0.25">
      <c r="B50">
        <v>90</v>
      </c>
      <c r="C50" s="1">
        <f t="shared" si="12"/>
        <v>1.5707963267948966</v>
      </c>
      <c r="D50" s="3">
        <f t="shared" si="13"/>
        <v>0</v>
      </c>
      <c r="E50" s="10">
        <f t="shared" si="10"/>
        <v>1.5707963267948963</v>
      </c>
      <c r="F50" s="10">
        <f t="shared" si="10"/>
        <v>1.5707963267948963</v>
      </c>
      <c r="G50" s="10">
        <f t="shared" si="10"/>
        <v>1.5707963267948966</v>
      </c>
      <c r="H50" s="10">
        <f t="shared" si="10"/>
        <v>1.5707963267948966</v>
      </c>
      <c r="I50" s="10">
        <f t="shared" si="10"/>
        <v>1.5707963267948966</v>
      </c>
      <c r="J50" s="10">
        <f t="shared" si="10"/>
        <v>1.5707963267948966</v>
      </c>
      <c r="K50" s="10">
        <f t="shared" si="10"/>
        <v>1.5707963267948966</v>
      </c>
      <c r="L50" s="10">
        <f t="shared" si="10"/>
        <v>1.5707963267948966</v>
      </c>
      <c r="M50" s="11">
        <f>ATAN((SIN($C50)*SIN(M$39))/COS($C50))</f>
        <v>1.5707963267948966</v>
      </c>
      <c r="O50">
        <v>90</v>
      </c>
      <c r="P50" s="1">
        <f t="shared" si="14"/>
        <v>90</v>
      </c>
      <c r="Q50" s="1">
        <f t="shared" si="11"/>
        <v>90</v>
      </c>
      <c r="R50" s="1">
        <f t="shared" si="11"/>
        <v>90</v>
      </c>
      <c r="S50" s="1">
        <f t="shared" si="11"/>
        <v>90</v>
      </c>
      <c r="T50" s="1">
        <f t="shared" si="11"/>
        <v>90</v>
      </c>
      <c r="U50" s="1">
        <f t="shared" si="11"/>
        <v>90</v>
      </c>
      <c r="V50" s="1">
        <f t="shared" si="11"/>
        <v>90</v>
      </c>
      <c r="W50" s="1">
        <f t="shared" si="11"/>
        <v>90</v>
      </c>
      <c r="X50" s="1">
        <f t="shared" si="11"/>
        <v>90</v>
      </c>
      <c r="Y50" s="1">
        <f t="shared" si="11"/>
        <v>90</v>
      </c>
      <c r="Z50" s="1"/>
    </row>
    <row r="54" spans="2:26" x14ac:dyDescent="0.2">
      <c r="B54" t="s">
        <v>9</v>
      </c>
    </row>
    <row r="55" spans="2:26" x14ac:dyDescent="0.2">
      <c r="C55" t="s">
        <v>4</v>
      </c>
      <c r="D55">
        <v>0</v>
      </c>
      <c r="E55">
        <v>10</v>
      </c>
      <c r="F55">
        <v>20</v>
      </c>
      <c r="G55">
        <v>30</v>
      </c>
      <c r="H55">
        <v>40</v>
      </c>
      <c r="I55">
        <v>50</v>
      </c>
      <c r="J55">
        <v>60</v>
      </c>
      <c r="K55">
        <v>70</v>
      </c>
      <c r="L55">
        <v>80</v>
      </c>
      <c r="M55">
        <v>90</v>
      </c>
    </row>
    <row r="56" spans="2:26" x14ac:dyDescent="0.2">
      <c r="C56" t="s">
        <v>5</v>
      </c>
      <c r="D56" s="1">
        <f t="shared" ref="D56:M56" si="15">D$4*PI()/180</f>
        <v>0</v>
      </c>
      <c r="E56" s="1">
        <f t="shared" si="15"/>
        <v>0.17453292519943295</v>
      </c>
      <c r="F56" s="1">
        <f t="shared" si="15"/>
        <v>0.3490658503988659</v>
      </c>
      <c r="G56" s="1">
        <f t="shared" si="15"/>
        <v>0.52359877559829882</v>
      </c>
      <c r="H56" s="1">
        <f t="shared" si="15"/>
        <v>0.69813170079773179</v>
      </c>
      <c r="I56" s="1">
        <f t="shared" si="15"/>
        <v>0.87266462599716477</v>
      </c>
      <c r="J56" s="1">
        <f t="shared" si="15"/>
        <v>1.0471975511965976</v>
      </c>
      <c r="K56" s="1">
        <f t="shared" si="15"/>
        <v>1.2217304763960306</v>
      </c>
      <c r="L56" s="1">
        <f t="shared" si="15"/>
        <v>1.3962634015954636</v>
      </c>
      <c r="M56" s="1">
        <f t="shared" si="15"/>
        <v>1.5707963267948966</v>
      </c>
    </row>
    <row r="57" spans="2:26" x14ac:dyDescent="0.2">
      <c r="B57" t="s">
        <v>3</v>
      </c>
      <c r="C57" t="s">
        <v>2</v>
      </c>
    </row>
    <row r="58" spans="2:26" x14ac:dyDescent="0.2">
      <c r="B58">
        <v>0</v>
      </c>
      <c r="C58" s="1">
        <f>$B58*PI()/180</f>
        <v>0</v>
      </c>
      <c r="D58">
        <f>IF(AND((1-$E$1*(1/COS(D41)-1))&gt;0,(1-$E$1*(1/COS(D24)-1))&gt;0),(1-$E$1*(1/COS(D41)-1))*(1-$E$1*(1/COS(D24)-1))*D7,0)</f>
        <v>0</v>
      </c>
      <c r="E58">
        <f t="shared" ref="E58:M59" si="16">IF(AND((1-$E$1*(1/COS(E41)-1))&gt;0,(1-$E$1*(1/COS(E24)-1))&gt;0),(1-$E$1*(1/COS(E41)-1))*(1-$E$1*(1/COS(E24)-1))*E7,0)</f>
        <v>0</v>
      </c>
      <c r="F58">
        <f t="shared" si="16"/>
        <v>0</v>
      </c>
      <c r="G58">
        <f t="shared" si="16"/>
        <v>0</v>
      </c>
      <c r="H58">
        <f t="shared" si="16"/>
        <v>0</v>
      </c>
      <c r="I58">
        <f t="shared" si="16"/>
        <v>0</v>
      </c>
      <c r="J58">
        <f t="shared" si="16"/>
        <v>0</v>
      </c>
      <c r="K58">
        <f t="shared" si="16"/>
        <v>0</v>
      </c>
      <c r="L58">
        <f t="shared" si="16"/>
        <v>0</v>
      </c>
      <c r="M58">
        <f t="shared" si="16"/>
        <v>0</v>
      </c>
      <c r="O58" s="1">
        <f>SUM(D58:M58)</f>
        <v>0</v>
      </c>
    </row>
    <row r="59" spans="2:26" x14ac:dyDescent="0.2">
      <c r="B59">
        <v>10</v>
      </c>
      <c r="C59" s="1">
        <f t="shared" ref="C59:C67" si="17">$B59*PI()/180</f>
        <v>0.17453292519943295</v>
      </c>
      <c r="D59">
        <f>IF(AND((1-$E$1*(1/COS(D42)-1))&gt;0,(1-$E$1*(1/COS(D25)-1))&gt;0),(1-$E$1*(1/COS(D42)-1))*(1-$E$1*(1/COS(D25)-1))*D8,0)</f>
        <v>0.17338029736277688</v>
      </c>
      <c r="E59">
        <f t="shared" si="16"/>
        <v>0.17074615494463438</v>
      </c>
      <c r="F59">
        <f t="shared" si="16"/>
        <v>0.16292382838290911</v>
      </c>
      <c r="G59">
        <f t="shared" si="16"/>
        <v>0.1501511437522193</v>
      </c>
      <c r="H59">
        <f t="shared" si="16"/>
        <v>0.13281632901685064</v>
      </c>
      <c r="I59">
        <f t="shared" si="16"/>
        <v>0.11144613269235966</v>
      </c>
      <c r="J59">
        <f t="shared" si="16"/>
        <v>8.6689803264474022E-2</v>
      </c>
      <c r="K59">
        <f t="shared" si="16"/>
        <v>5.9299423984074E-2</v>
      </c>
      <c r="L59">
        <f t="shared" si="16"/>
        <v>3.0107153968967133E-2</v>
      </c>
      <c r="M59">
        <f>IF(AND((1-$E$1*(1/COS(M42)-1))&gt;0,(1-$E$1*(1/COS(M25)-1))&gt;0),(1-$E$1*(1/COS(M42)-1))*(1-$E$1*(1/COS(M25)-1))*M8,0)</f>
        <v>1.062083017128016E-17</v>
      </c>
      <c r="O59" s="1">
        <f t="shared" ref="O59:O67" si="18">SUM(D59:M59)</f>
        <v>1.0775602673692652</v>
      </c>
    </row>
    <row r="60" spans="2:26" x14ac:dyDescent="0.2">
      <c r="B60">
        <v>20</v>
      </c>
      <c r="C60" s="1">
        <f t="shared" si="17"/>
        <v>0.3490658503988659</v>
      </c>
      <c r="D60">
        <f t="shared" ref="D60:M67" si="19">IF(AND((1-$E$1*(1/COS(D43)-1))&gt;0,(1-$E$1*(1/COS(D26)-1))&gt;0),(1-$E$1*(1/COS(D43)-1))*(1-$E$1*(1/COS(D26)-1))*D9,0)</f>
        <v>0.33982513423161537</v>
      </c>
      <c r="E60">
        <f t="shared" si="19"/>
        <v>0.33465891134502251</v>
      </c>
      <c r="F60">
        <f t="shared" si="19"/>
        <v>0.31931932716610717</v>
      </c>
      <c r="G60">
        <f t="shared" si="19"/>
        <v>0.29427739393254659</v>
      </c>
      <c r="H60">
        <f t="shared" si="19"/>
        <v>0.26029850808574628</v>
      </c>
      <c r="I60">
        <f t="shared" si="19"/>
        <v>0.21841638213074596</v>
      </c>
      <c r="J60">
        <f t="shared" si="19"/>
        <v>0.16990113260337733</v>
      </c>
      <c r="K60">
        <f t="shared" si="19"/>
        <v>0.11622273031437416</v>
      </c>
      <c r="L60">
        <f t="shared" si="19"/>
        <v>5.9009395404649695E-2</v>
      </c>
      <c r="M60">
        <f t="shared" si="19"/>
        <v>2.0816811907148898E-17</v>
      </c>
      <c r="O60" s="1">
        <f t="shared" si="18"/>
        <v>2.1119289152141847</v>
      </c>
    </row>
    <row r="61" spans="2:26" x14ac:dyDescent="0.2">
      <c r="B61">
        <v>30</v>
      </c>
      <c r="C61" s="1">
        <f t="shared" si="17"/>
        <v>0.52359877559829882</v>
      </c>
      <c r="D61">
        <f t="shared" si="19"/>
        <v>0.49226497308103739</v>
      </c>
      <c r="E61">
        <f t="shared" si="19"/>
        <v>0.48475794344093137</v>
      </c>
      <c r="F61">
        <f t="shared" si="19"/>
        <v>0.46248217657246066</v>
      </c>
      <c r="G61">
        <f t="shared" si="19"/>
        <v>0.4261544293342901</v>
      </c>
      <c r="H61">
        <f t="shared" si="19"/>
        <v>0.37691462577347423</v>
      </c>
      <c r="I61">
        <f t="shared" si="19"/>
        <v>0.31626892347184477</v>
      </c>
      <c r="J61">
        <f t="shared" si="19"/>
        <v>0.24604037449250377</v>
      </c>
      <c r="K61">
        <f t="shared" si="19"/>
        <v>0.1683297461510217</v>
      </c>
      <c r="L61">
        <f t="shared" si="19"/>
        <v>8.547590454138429E-2</v>
      </c>
      <c r="M61">
        <f t="shared" si="19"/>
        <v>3.0154883558793314E-17</v>
      </c>
      <c r="O61" s="1">
        <f t="shared" si="18"/>
        <v>3.0586890968589486</v>
      </c>
    </row>
    <row r="62" spans="2:26" x14ac:dyDescent="0.2">
      <c r="B62">
        <v>40</v>
      </c>
      <c r="C62" s="1">
        <f t="shared" si="17"/>
        <v>0.69813170079773179</v>
      </c>
      <c r="D62">
        <f t="shared" si="19"/>
        <v>0.62315640753746515</v>
      </c>
      <c r="E62">
        <f t="shared" si="19"/>
        <v>0.61355706039522562</v>
      </c>
      <c r="F62">
        <f t="shared" si="19"/>
        <v>0.58513301392746409</v>
      </c>
      <c r="G62">
        <f t="shared" si="19"/>
        <v>0.53893482188520225</v>
      </c>
      <c r="H62">
        <f t="shared" si="19"/>
        <v>0.47652960165028785</v>
      </c>
      <c r="I62">
        <f t="shared" si="19"/>
        <v>0.39985581298981271</v>
      </c>
      <c r="J62">
        <f t="shared" si="19"/>
        <v>0.31115416449108457</v>
      </c>
      <c r="K62">
        <f t="shared" si="19"/>
        <v>0.21297100015606818</v>
      </c>
      <c r="L62">
        <f t="shared" si="19"/>
        <v>0.10818666395185146</v>
      </c>
      <c r="M62">
        <f t="shared" si="19"/>
        <v>3.8172955493046587E-17</v>
      </c>
      <c r="O62" s="1">
        <f t="shared" si="18"/>
        <v>3.8694785469844621</v>
      </c>
    </row>
    <row r="63" spans="2:26" x14ac:dyDescent="0.2">
      <c r="B63">
        <v>50</v>
      </c>
      <c r="C63" s="1">
        <f t="shared" si="17"/>
        <v>0.87266462599716477</v>
      </c>
      <c r="D63">
        <f t="shared" si="19"/>
        <v>0.72347352817145494</v>
      </c>
      <c r="E63">
        <f t="shared" si="19"/>
        <v>0.71201347914028068</v>
      </c>
      <c r="F63">
        <f t="shared" si="19"/>
        <v>0.67829296887610391</v>
      </c>
      <c r="G63">
        <f t="shared" si="19"/>
        <v>0.62400809253477774</v>
      </c>
      <c r="H63">
        <f t="shared" si="19"/>
        <v>0.55134775170587846</v>
      </c>
      <c r="I63">
        <f t="shared" si="19"/>
        <v>0.46263569510682523</v>
      </c>
      <c r="J63">
        <f t="shared" si="19"/>
        <v>0.3602712402014589</v>
      </c>
      <c r="K63">
        <f t="shared" si="19"/>
        <v>0.24687845078295348</v>
      </c>
      <c r="L63">
        <f t="shared" si="19"/>
        <v>0.12554718700053535</v>
      </c>
      <c r="M63">
        <f t="shared" si="19"/>
        <v>4.4318123760327296E-17</v>
      </c>
      <c r="O63" s="1">
        <f t="shared" si="18"/>
        <v>4.4844683935202685</v>
      </c>
    </row>
    <row r="64" spans="2:26" x14ac:dyDescent="0.2">
      <c r="B64">
        <v>60</v>
      </c>
      <c r="C64" s="1">
        <f t="shared" si="17"/>
        <v>1.0471975511965976</v>
      </c>
      <c r="D64">
        <f t="shared" si="19"/>
        <v>0.77942286340599476</v>
      </c>
      <c r="E64">
        <f t="shared" si="19"/>
        <v>0.76611625042900577</v>
      </c>
      <c r="F64">
        <f t="shared" si="19"/>
        <v>0.72771607344931</v>
      </c>
      <c r="G64">
        <f t="shared" si="19"/>
        <v>0.66752012833226382</v>
      </c>
      <c r="H64">
        <f t="shared" si="19"/>
        <v>0.58877126116191891</v>
      </c>
      <c r="I64">
        <f t="shared" si="19"/>
        <v>0.49403774808874812</v>
      </c>
      <c r="J64">
        <f t="shared" si="19"/>
        <v>0.38539292578212614</v>
      </c>
      <c r="K64">
        <f t="shared" si="19"/>
        <v>0.26486698973262635</v>
      </c>
      <c r="L64">
        <f t="shared" si="19"/>
        <v>0.13508696530983688</v>
      </c>
      <c r="M64">
        <f t="shared" si="19"/>
        <v>4.7745435841115343E-17</v>
      </c>
      <c r="O64" s="1">
        <f t="shared" si="18"/>
        <v>4.8089312056918301</v>
      </c>
    </row>
    <row r="65" spans="2:15" x14ac:dyDescent="0.2">
      <c r="B65">
        <v>70</v>
      </c>
      <c r="C65" s="1">
        <f t="shared" si="17"/>
        <v>1.2217304763960306</v>
      </c>
      <c r="D65">
        <f t="shared" si="19"/>
        <v>0.75891414091903708</v>
      </c>
      <c r="E65">
        <f t="shared" si="19"/>
        <v>0.74290163391894148</v>
      </c>
      <c r="F65">
        <f t="shared" si="19"/>
        <v>0.69978802955996666</v>
      </c>
      <c r="G65">
        <f t="shared" si="19"/>
        <v>0.63723528553623621</v>
      </c>
      <c r="H65">
        <f t="shared" si="19"/>
        <v>0.55984295296789655</v>
      </c>
      <c r="I65">
        <f t="shared" si="19"/>
        <v>0.46976401535256129</v>
      </c>
      <c r="J65">
        <f t="shared" si="19"/>
        <v>0.3679079636414741</v>
      </c>
      <c r="K65">
        <f t="shared" si="19"/>
        <v>0.25470201305562523</v>
      </c>
      <c r="L65">
        <f t="shared" si="19"/>
        <v>0.13099360207231237</v>
      </c>
      <c r="M65">
        <f t="shared" si="19"/>
        <v>4.6489124357763046E-17</v>
      </c>
      <c r="O65" s="1">
        <f t="shared" si="18"/>
        <v>4.62204963702405</v>
      </c>
    </row>
    <row r="66" spans="2:15" x14ac:dyDescent="0.2">
      <c r="B66">
        <v>80</v>
      </c>
      <c r="C66" s="1">
        <f t="shared" si="17"/>
        <v>1.3962634015954636</v>
      </c>
      <c r="D66">
        <f>IF(AND((1-$E$1*(1/COS(D49)-1))&gt;0,(1-$E$1*(1/COS(D32)-1))&gt;0),(1-$E$1*(1/COS(D49)-1))*(1-$E$1*(1/COS(D32)-1))*D15,0)</f>
        <v>0.51616034635165819</v>
      </c>
      <c r="E66">
        <f t="shared" si="19"/>
        <v>0.49570274001667164</v>
      </c>
      <c r="F66">
        <f t="shared" si="19"/>
        <v>0.45514549008843497</v>
      </c>
      <c r="G66">
        <f t="shared" si="19"/>
        <v>0.40819420208424079</v>
      </c>
      <c r="H66">
        <f t="shared" si="19"/>
        <v>0.35632253875159087</v>
      </c>
      <c r="I66">
        <f t="shared" si="19"/>
        <v>0.29899011084661203</v>
      </c>
      <c r="J66">
        <f t="shared" si="19"/>
        <v>0.23567103245498108</v>
      </c>
      <c r="K66">
        <f t="shared" si="19"/>
        <v>0.16565941065269321</v>
      </c>
      <c r="L66">
        <f t="shared" si="19"/>
        <v>8.7405767476052929E-2</v>
      </c>
      <c r="M66">
        <f t="shared" si="19"/>
        <v>3.1618652540891608E-17</v>
      </c>
      <c r="O66" s="1">
        <f t="shared" si="18"/>
        <v>3.019251638722936</v>
      </c>
    </row>
    <row r="67" spans="2:15" x14ac:dyDescent="0.2">
      <c r="B67">
        <v>90</v>
      </c>
      <c r="C67" s="1">
        <f t="shared" si="17"/>
        <v>1.5707963267948966</v>
      </c>
      <c r="D67">
        <f t="shared" si="19"/>
        <v>0</v>
      </c>
      <c r="E67">
        <f t="shared" si="19"/>
        <v>0</v>
      </c>
      <c r="F67">
        <f t="shared" si="19"/>
        <v>0</v>
      </c>
      <c r="G67">
        <f t="shared" si="19"/>
        <v>0</v>
      </c>
      <c r="H67">
        <f t="shared" si="19"/>
        <v>0</v>
      </c>
      <c r="I67">
        <f t="shared" si="19"/>
        <v>0</v>
      </c>
      <c r="J67">
        <f t="shared" si="19"/>
        <v>0</v>
      </c>
      <c r="K67">
        <f t="shared" si="19"/>
        <v>0</v>
      </c>
      <c r="L67">
        <f t="shared" si="19"/>
        <v>0</v>
      </c>
      <c r="M67">
        <f t="shared" si="19"/>
        <v>0</v>
      </c>
      <c r="O67" s="1">
        <f t="shared" si="18"/>
        <v>0</v>
      </c>
    </row>
    <row r="69" spans="2:15" x14ac:dyDescent="0.2">
      <c r="O69" s="1">
        <f>SUM(O58:O67)</f>
        <v>27.052357701385944</v>
      </c>
    </row>
    <row r="70" spans="2:15" ht="13.5" thickBot="1" x14ac:dyDescent="0.25"/>
    <row r="71" spans="2:15" ht="13.5" thickBot="1" x14ac:dyDescent="0.25">
      <c r="N71" s="12" t="s">
        <v>0</v>
      </c>
      <c r="O71" s="13">
        <f>O69/O18</f>
        <v>0.70035655935416863</v>
      </c>
    </row>
    <row r="73" spans="2:15" x14ac:dyDescent="0.2">
      <c r="D73" s="1"/>
      <c r="E73" s="1"/>
      <c r="F73" s="1"/>
      <c r="G73" s="1"/>
      <c r="H73" s="1"/>
      <c r="I73" s="1"/>
      <c r="J73" s="1"/>
      <c r="K73" s="1"/>
      <c r="L73" s="1"/>
      <c r="M73" s="1"/>
    </row>
    <row r="75" spans="2:15" x14ac:dyDescent="0.2">
      <c r="C75" s="1"/>
    </row>
    <row r="76" spans="2:15" x14ac:dyDescent="0.2">
      <c r="C76" s="1"/>
    </row>
    <row r="77" spans="2:15" x14ac:dyDescent="0.2">
      <c r="C77" s="1"/>
    </row>
    <row r="78" spans="2:15" x14ac:dyDescent="0.2">
      <c r="C78" s="1"/>
    </row>
    <row r="79" spans="2:15" x14ac:dyDescent="0.2">
      <c r="C79" s="1"/>
    </row>
    <row r="80" spans="2:15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</sheetData>
  <pageMargins left="0.7" right="0.7" top="0.75" bottom="0.75" header="0.3" footer="0.3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33"/>
  <sheetViews>
    <sheetView tabSelected="1" workbookViewId="0">
      <selection activeCell="H20" sqref="H20"/>
    </sheetView>
  </sheetViews>
  <sheetFormatPr defaultColWidth="9.140625" defaultRowHeight="12.75" x14ac:dyDescent="0.2"/>
  <cols>
    <col min="4" max="4" width="11.140625" customWidth="1"/>
    <col min="5" max="12" width="10.5703125" bestFit="1" customWidth="1"/>
    <col min="13" max="13" width="12.5703125" bestFit="1" customWidth="1"/>
    <col min="15" max="15" width="12.140625" customWidth="1"/>
  </cols>
  <sheetData>
    <row r="1" spans="1:23" x14ac:dyDescent="0.2">
      <c r="A1" t="s">
        <v>25</v>
      </c>
    </row>
    <row r="3" spans="1:23" ht="14.25" x14ac:dyDescent="0.25">
      <c r="D3" s="47" t="s">
        <v>12</v>
      </c>
    </row>
    <row r="4" spans="1:23" x14ac:dyDescent="0.2">
      <c r="D4" s="47"/>
    </row>
    <row r="5" spans="1:23" x14ac:dyDescent="0.2">
      <c r="C5" s="53" t="s">
        <v>13</v>
      </c>
      <c r="D5">
        <v>0</v>
      </c>
      <c r="E5">
        <v>10</v>
      </c>
      <c r="F5">
        <v>20</v>
      </c>
      <c r="G5">
        <v>30</v>
      </c>
      <c r="H5">
        <v>40</v>
      </c>
      <c r="I5">
        <v>50</v>
      </c>
      <c r="J5">
        <v>60</v>
      </c>
      <c r="K5">
        <v>70</v>
      </c>
      <c r="L5">
        <v>80</v>
      </c>
      <c r="M5">
        <v>90</v>
      </c>
    </row>
    <row r="6" spans="1:23" ht="13.5" thickBot="1" x14ac:dyDescent="0.25">
      <c r="C6" s="53" t="s">
        <v>14</v>
      </c>
      <c r="D6" s="1">
        <f>D$5*PI()/180</f>
        <v>0</v>
      </c>
      <c r="E6" s="1">
        <f t="shared" ref="E6:M6" si="0">E$5*PI()/180</f>
        <v>0.17453292519943295</v>
      </c>
      <c r="F6" s="1">
        <f t="shared" si="0"/>
        <v>0.3490658503988659</v>
      </c>
      <c r="G6" s="1">
        <f t="shared" si="0"/>
        <v>0.52359877559829882</v>
      </c>
      <c r="H6" s="1">
        <f t="shared" si="0"/>
        <v>0.69813170079773179</v>
      </c>
      <c r="I6" s="1">
        <f t="shared" si="0"/>
        <v>0.87266462599716477</v>
      </c>
      <c r="J6" s="1">
        <f t="shared" si="0"/>
        <v>1.0471975511965976</v>
      </c>
      <c r="K6" s="1">
        <f t="shared" si="0"/>
        <v>1.2217304763960306</v>
      </c>
      <c r="L6" s="1">
        <f t="shared" si="0"/>
        <v>1.3962634015954636</v>
      </c>
      <c r="M6" s="1">
        <f t="shared" si="0"/>
        <v>1.5707963267948966</v>
      </c>
      <c r="Q6" s="4"/>
      <c r="R6" s="1"/>
      <c r="T6" s="1"/>
      <c r="V6" s="4"/>
    </row>
    <row r="7" spans="1:23" ht="14.25" x14ac:dyDescent="0.25">
      <c r="A7" s="4"/>
      <c r="C7" s="47" t="s">
        <v>18</v>
      </c>
      <c r="D7" s="41">
        <v>1</v>
      </c>
      <c r="E7" s="42">
        <v>1</v>
      </c>
      <c r="F7" s="42">
        <v>0.99</v>
      </c>
      <c r="G7" s="42">
        <v>0.97</v>
      </c>
      <c r="H7" s="42">
        <v>0.93</v>
      </c>
      <c r="I7" s="42">
        <v>0.86</v>
      </c>
      <c r="J7" s="42">
        <v>0.76</v>
      </c>
      <c r="K7" s="42">
        <v>0.6</v>
      </c>
      <c r="L7" s="42">
        <v>0.36</v>
      </c>
      <c r="M7" s="43">
        <v>0</v>
      </c>
      <c r="O7" s="30" t="s">
        <v>20</v>
      </c>
      <c r="P7" s="14"/>
      <c r="Q7" s="4"/>
      <c r="R7" s="1"/>
      <c r="T7" s="1"/>
      <c r="V7" s="4"/>
      <c r="W7" s="1"/>
    </row>
    <row r="8" spans="1:23" ht="15" thickBot="1" x14ac:dyDescent="0.3">
      <c r="A8" s="4"/>
      <c r="C8" s="47" t="s">
        <v>19</v>
      </c>
      <c r="D8" s="44">
        <v>1</v>
      </c>
      <c r="E8" s="45">
        <v>1</v>
      </c>
      <c r="F8" s="45">
        <v>0.99</v>
      </c>
      <c r="G8" s="45">
        <v>0.97</v>
      </c>
      <c r="H8" s="45">
        <v>0.93</v>
      </c>
      <c r="I8" s="45">
        <v>0.86</v>
      </c>
      <c r="J8" s="45">
        <v>0.76</v>
      </c>
      <c r="K8" s="45">
        <v>0.6</v>
      </c>
      <c r="L8" s="45">
        <v>0.36</v>
      </c>
      <c r="M8" s="46">
        <v>0</v>
      </c>
      <c r="O8" s="29">
        <f>O127</f>
        <v>0.83231345337022833</v>
      </c>
      <c r="P8" s="15"/>
    </row>
    <row r="10" spans="1:23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3" x14ac:dyDescent="0.2">
      <c r="B11" s="48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3" x14ac:dyDescent="0.2">
      <c r="B12" s="16"/>
      <c r="C12" s="49" t="s">
        <v>15</v>
      </c>
      <c r="D12" s="16">
        <v>0</v>
      </c>
      <c r="E12" s="16">
        <v>10</v>
      </c>
      <c r="F12" s="16">
        <v>20</v>
      </c>
      <c r="G12" s="16">
        <v>30</v>
      </c>
      <c r="H12" s="16">
        <v>40</v>
      </c>
      <c r="I12" s="16">
        <v>50</v>
      </c>
      <c r="J12" s="16">
        <v>60</v>
      </c>
      <c r="K12" s="16">
        <v>70</v>
      </c>
      <c r="L12" s="16">
        <v>80</v>
      </c>
      <c r="M12" s="16">
        <v>90</v>
      </c>
      <c r="N12" s="16"/>
      <c r="O12" s="16"/>
    </row>
    <row r="13" spans="1:23" x14ac:dyDescent="0.2">
      <c r="A13" s="1"/>
      <c r="B13" s="16"/>
      <c r="C13" s="49" t="s">
        <v>16</v>
      </c>
      <c r="D13" s="17">
        <f>D$12*PI()/180</f>
        <v>0</v>
      </c>
      <c r="E13" s="17">
        <f>E$12*PI()/180</f>
        <v>0.17453292519943295</v>
      </c>
      <c r="F13" s="17">
        <f t="shared" ref="F13:M13" si="1">F$12*PI()/180</f>
        <v>0.3490658503988659</v>
      </c>
      <c r="G13" s="17">
        <f t="shared" si="1"/>
        <v>0.52359877559829882</v>
      </c>
      <c r="H13" s="17">
        <f t="shared" si="1"/>
        <v>0.69813170079773179</v>
      </c>
      <c r="I13" s="17">
        <f t="shared" si="1"/>
        <v>0.87266462599716477</v>
      </c>
      <c r="J13" s="17">
        <f t="shared" si="1"/>
        <v>1.0471975511965976</v>
      </c>
      <c r="K13" s="17">
        <f t="shared" si="1"/>
        <v>1.2217304763960306</v>
      </c>
      <c r="L13" s="17">
        <f t="shared" si="1"/>
        <v>1.3962634015954636</v>
      </c>
      <c r="M13" s="17">
        <f t="shared" si="1"/>
        <v>1.5707963267948966</v>
      </c>
      <c r="N13" s="16"/>
      <c r="O13" s="16"/>
    </row>
    <row r="14" spans="1:23" ht="13.5" thickBot="1" x14ac:dyDescent="0.25">
      <c r="A14" s="1"/>
      <c r="B14" s="50" t="s">
        <v>13</v>
      </c>
      <c r="C14" s="50" t="s">
        <v>14</v>
      </c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3" x14ac:dyDescent="0.2">
      <c r="A15" s="1"/>
      <c r="B15" s="51">
        <v>0</v>
      </c>
      <c r="C15" s="52">
        <f>$B15*PI()/180</f>
        <v>0</v>
      </c>
      <c r="D15" s="18">
        <f>SIN($C15)*COS($C15)</f>
        <v>0</v>
      </c>
      <c r="E15" s="19">
        <f t="shared" ref="E15:M15" si="2">SIN($C15)*COS($C15)</f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20">
        <f t="shared" si="2"/>
        <v>0</v>
      </c>
      <c r="N15" s="16"/>
      <c r="O15" s="17">
        <f>SUM(D15:M15)</f>
        <v>0</v>
      </c>
    </row>
    <row r="16" spans="1:23" x14ac:dyDescent="0.2">
      <c r="A16" s="1"/>
      <c r="B16" s="51">
        <v>10</v>
      </c>
      <c r="C16" s="52">
        <f t="shared" ref="C16:C24" si="3">$B16*PI()/180</f>
        <v>0.17453292519943295</v>
      </c>
      <c r="D16" s="21">
        <f t="shared" ref="D16:M24" si="4">SIN($C16)*COS($C16)</f>
        <v>0.17101007166283433</v>
      </c>
      <c r="E16" s="22">
        <f t="shared" si="4"/>
        <v>0.17101007166283433</v>
      </c>
      <c r="F16" s="22">
        <f t="shared" si="4"/>
        <v>0.17101007166283433</v>
      </c>
      <c r="G16" s="22">
        <f t="shared" si="4"/>
        <v>0.17101007166283433</v>
      </c>
      <c r="H16" s="22">
        <f t="shared" si="4"/>
        <v>0.17101007166283433</v>
      </c>
      <c r="I16" s="22">
        <f t="shared" si="4"/>
        <v>0.17101007166283433</v>
      </c>
      <c r="J16" s="22">
        <f t="shared" si="4"/>
        <v>0.17101007166283433</v>
      </c>
      <c r="K16" s="22">
        <f t="shared" si="4"/>
        <v>0.17101007166283433</v>
      </c>
      <c r="L16" s="22">
        <f t="shared" si="4"/>
        <v>0.17101007166283433</v>
      </c>
      <c r="M16" s="23">
        <f t="shared" si="4"/>
        <v>0.17101007166283433</v>
      </c>
      <c r="N16" s="16"/>
      <c r="O16" s="17">
        <f t="shared" ref="O16:O24" si="5">SUM(D16:M16)</f>
        <v>1.7101007166283431</v>
      </c>
    </row>
    <row r="17" spans="1:25" x14ac:dyDescent="0.2">
      <c r="A17" s="1"/>
      <c r="B17" s="51">
        <v>20</v>
      </c>
      <c r="C17" s="52">
        <f t="shared" si="3"/>
        <v>0.3490658503988659</v>
      </c>
      <c r="D17" s="21">
        <f t="shared" si="4"/>
        <v>0.32139380484326968</v>
      </c>
      <c r="E17" s="22">
        <f t="shared" si="4"/>
        <v>0.32139380484326968</v>
      </c>
      <c r="F17" s="22">
        <f t="shared" si="4"/>
        <v>0.32139380484326968</v>
      </c>
      <c r="G17" s="22">
        <f t="shared" si="4"/>
        <v>0.32139380484326968</v>
      </c>
      <c r="H17" s="22">
        <f t="shared" si="4"/>
        <v>0.32139380484326968</v>
      </c>
      <c r="I17" s="22">
        <f t="shared" si="4"/>
        <v>0.32139380484326968</v>
      </c>
      <c r="J17" s="22">
        <f t="shared" si="4"/>
        <v>0.32139380484326968</v>
      </c>
      <c r="K17" s="22">
        <f t="shared" si="4"/>
        <v>0.32139380484326968</v>
      </c>
      <c r="L17" s="22">
        <f t="shared" si="4"/>
        <v>0.32139380484326968</v>
      </c>
      <c r="M17" s="23">
        <f t="shared" si="4"/>
        <v>0.32139380484326968</v>
      </c>
      <c r="N17" s="16"/>
      <c r="O17" s="17">
        <f t="shared" si="5"/>
        <v>3.2139380484326971</v>
      </c>
    </row>
    <row r="18" spans="1:25" x14ac:dyDescent="0.2">
      <c r="A18" s="1"/>
      <c r="B18" s="51">
        <v>30</v>
      </c>
      <c r="C18" s="52">
        <f t="shared" si="3"/>
        <v>0.52359877559829882</v>
      </c>
      <c r="D18" s="21">
        <f t="shared" si="4"/>
        <v>0.4330127018922193</v>
      </c>
      <c r="E18" s="22">
        <f t="shared" si="4"/>
        <v>0.4330127018922193</v>
      </c>
      <c r="F18" s="22">
        <f t="shared" si="4"/>
        <v>0.4330127018922193</v>
      </c>
      <c r="G18" s="22">
        <f t="shared" si="4"/>
        <v>0.4330127018922193</v>
      </c>
      <c r="H18" s="22">
        <f t="shared" si="4"/>
        <v>0.4330127018922193</v>
      </c>
      <c r="I18" s="22">
        <f t="shared" si="4"/>
        <v>0.4330127018922193</v>
      </c>
      <c r="J18" s="22">
        <f t="shared" si="4"/>
        <v>0.4330127018922193</v>
      </c>
      <c r="K18" s="22">
        <f t="shared" si="4"/>
        <v>0.4330127018922193</v>
      </c>
      <c r="L18" s="22">
        <f t="shared" si="4"/>
        <v>0.4330127018922193</v>
      </c>
      <c r="M18" s="23">
        <f t="shared" si="4"/>
        <v>0.4330127018922193</v>
      </c>
      <c r="N18" s="16"/>
      <c r="O18" s="17">
        <f t="shared" si="5"/>
        <v>4.3301270189221928</v>
      </c>
    </row>
    <row r="19" spans="1:25" x14ac:dyDescent="0.2">
      <c r="A19" s="1"/>
      <c r="B19" s="51">
        <v>40</v>
      </c>
      <c r="C19" s="52">
        <f t="shared" si="3"/>
        <v>0.69813170079773179</v>
      </c>
      <c r="D19" s="21">
        <f t="shared" si="4"/>
        <v>0.49240387650610395</v>
      </c>
      <c r="E19" s="22">
        <f t="shared" si="4"/>
        <v>0.49240387650610395</v>
      </c>
      <c r="F19" s="22">
        <f t="shared" si="4"/>
        <v>0.49240387650610395</v>
      </c>
      <c r="G19" s="22">
        <f t="shared" si="4"/>
        <v>0.49240387650610395</v>
      </c>
      <c r="H19" s="22">
        <f t="shared" si="4"/>
        <v>0.49240387650610395</v>
      </c>
      <c r="I19" s="22">
        <f t="shared" si="4"/>
        <v>0.49240387650610395</v>
      </c>
      <c r="J19" s="22">
        <f t="shared" si="4"/>
        <v>0.49240387650610395</v>
      </c>
      <c r="K19" s="22">
        <f t="shared" si="4"/>
        <v>0.49240387650610395</v>
      </c>
      <c r="L19" s="22">
        <f t="shared" si="4"/>
        <v>0.49240387650610395</v>
      </c>
      <c r="M19" s="23">
        <f t="shared" si="4"/>
        <v>0.49240387650610395</v>
      </c>
      <c r="N19" s="16"/>
      <c r="O19" s="17">
        <f t="shared" si="5"/>
        <v>4.9240387650610398</v>
      </c>
    </row>
    <row r="20" spans="1:25" x14ac:dyDescent="0.2">
      <c r="A20" s="1"/>
      <c r="B20" s="51">
        <v>50</v>
      </c>
      <c r="C20" s="52">
        <f t="shared" si="3"/>
        <v>0.87266462599716477</v>
      </c>
      <c r="D20" s="21">
        <f t="shared" si="4"/>
        <v>0.49240387650610407</v>
      </c>
      <c r="E20" s="22">
        <f t="shared" si="4"/>
        <v>0.49240387650610407</v>
      </c>
      <c r="F20" s="22">
        <f t="shared" si="4"/>
        <v>0.49240387650610407</v>
      </c>
      <c r="G20" s="22">
        <f t="shared" si="4"/>
        <v>0.49240387650610407</v>
      </c>
      <c r="H20" s="22">
        <f t="shared" si="4"/>
        <v>0.49240387650610407</v>
      </c>
      <c r="I20" s="22">
        <f t="shared" si="4"/>
        <v>0.49240387650610407</v>
      </c>
      <c r="J20" s="22">
        <f t="shared" si="4"/>
        <v>0.49240387650610407</v>
      </c>
      <c r="K20" s="22">
        <f t="shared" si="4"/>
        <v>0.49240387650610407</v>
      </c>
      <c r="L20" s="22">
        <f t="shared" si="4"/>
        <v>0.49240387650610407</v>
      </c>
      <c r="M20" s="23">
        <f t="shared" si="4"/>
        <v>0.49240387650610407</v>
      </c>
      <c r="N20" s="16"/>
      <c r="O20" s="17">
        <f t="shared" si="5"/>
        <v>4.9240387650610415</v>
      </c>
    </row>
    <row r="21" spans="1:25" x14ac:dyDescent="0.2">
      <c r="A21" s="1"/>
      <c r="B21" s="51">
        <v>60</v>
      </c>
      <c r="C21" s="52">
        <f t="shared" si="3"/>
        <v>1.0471975511965976</v>
      </c>
      <c r="D21" s="21">
        <f t="shared" si="4"/>
        <v>0.43301270189221941</v>
      </c>
      <c r="E21" s="22">
        <f t="shared" si="4"/>
        <v>0.43301270189221941</v>
      </c>
      <c r="F21" s="22">
        <f t="shared" si="4"/>
        <v>0.43301270189221941</v>
      </c>
      <c r="G21" s="22">
        <f t="shared" si="4"/>
        <v>0.43301270189221941</v>
      </c>
      <c r="H21" s="22">
        <f t="shared" si="4"/>
        <v>0.43301270189221941</v>
      </c>
      <c r="I21" s="22">
        <f t="shared" si="4"/>
        <v>0.43301270189221941</v>
      </c>
      <c r="J21" s="22">
        <f t="shared" si="4"/>
        <v>0.43301270189221941</v>
      </c>
      <c r="K21" s="22">
        <f t="shared" si="4"/>
        <v>0.43301270189221941</v>
      </c>
      <c r="L21" s="22">
        <f t="shared" si="4"/>
        <v>0.43301270189221941</v>
      </c>
      <c r="M21" s="23">
        <f t="shared" si="4"/>
        <v>0.43301270189221941</v>
      </c>
      <c r="N21" s="16"/>
      <c r="O21" s="17">
        <f t="shared" si="5"/>
        <v>4.3301270189221954</v>
      </c>
    </row>
    <row r="22" spans="1:25" x14ac:dyDescent="0.2">
      <c r="A22" s="1"/>
      <c r="B22" s="51">
        <v>70</v>
      </c>
      <c r="C22" s="52">
        <f t="shared" si="3"/>
        <v>1.2217304763960306</v>
      </c>
      <c r="D22" s="21">
        <f t="shared" si="4"/>
        <v>0.32139380484326974</v>
      </c>
      <c r="E22" s="22">
        <f t="shared" si="4"/>
        <v>0.32139380484326974</v>
      </c>
      <c r="F22" s="22">
        <f t="shared" si="4"/>
        <v>0.32139380484326974</v>
      </c>
      <c r="G22" s="22">
        <f t="shared" si="4"/>
        <v>0.32139380484326974</v>
      </c>
      <c r="H22" s="22">
        <f t="shared" si="4"/>
        <v>0.32139380484326974</v>
      </c>
      <c r="I22" s="22">
        <f t="shared" si="4"/>
        <v>0.32139380484326974</v>
      </c>
      <c r="J22" s="22">
        <f t="shared" si="4"/>
        <v>0.32139380484326974</v>
      </c>
      <c r="K22" s="22">
        <f t="shared" si="4"/>
        <v>0.32139380484326974</v>
      </c>
      <c r="L22" s="22">
        <f t="shared" si="4"/>
        <v>0.32139380484326974</v>
      </c>
      <c r="M22" s="23">
        <f t="shared" si="4"/>
        <v>0.32139380484326974</v>
      </c>
      <c r="N22" s="16"/>
      <c r="O22" s="17">
        <f t="shared" si="5"/>
        <v>3.213938048432698</v>
      </c>
    </row>
    <row r="23" spans="1:25" x14ac:dyDescent="0.2">
      <c r="B23" s="51">
        <v>80</v>
      </c>
      <c r="C23" s="52">
        <f t="shared" si="3"/>
        <v>1.3962634015954636</v>
      </c>
      <c r="D23" s="21">
        <f t="shared" si="4"/>
        <v>0.17101007166283441</v>
      </c>
      <c r="E23" s="22">
        <f t="shared" si="4"/>
        <v>0.17101007166283441</v>
      </c>
      <c r="F23" s="22">
        <f t="shared" si="4"/>
        <v>0.17101007166283441</v>
      </c>
      <c r="G23" s="22">
        <f t="shared" si="4"/>
        <v>0.17101007166283441</v>
      </c>
      <c r="H23" s="22">
        <f t="shared" si="4"/>
        <v>0.17101007166283441</v>
      </c>
      <c r="I23" s="22">
        <f t="shared" si="4"/>
        <v>0.17101007166283441</v>
      </c>
      <c r="J23" s="22">
        <f t="shared" si="4"/>
        <v>0.17101007166283441</v>
      </c>
      <c r="K23" s="22">
        <f t="shared" si="4"/>
        <v>0.17101007166283441</v>
      </c>
      <c r="L23" s="22">
        <f t="shared" si="4"/>
        <v>0.17101007166283441</v>
      </c>
      <c r="M23" s="23">
        <f t="shared" si="4"/>
        <v>0.17101007166283441</v>
      </c>
      <c r="N23" s="16"/>
      <c r="O23" s="17">
        <f t="shared" si="5"/>
        <v>1.7101007166283442</v>
      </c>
    </row>
    <row r="24" spans="1:25" ht="13.5" thickBot="1" x14ac:dyDescent="0.25">
      <c r="B24" s="51">
        <v>90</v>
      </c>
      <c r="C24" s="52">
        <f t="shared" si="3"/>
        <v>1.5707963267948966</v>
      </c>
      <c r="D24" s="24">
        <f t="shared" si="4"/>
        <v>6.1257422745431001E-17</v>
      </c>
      <c r="E24" s="25">
        <f t="shared" si="4"/>
        <v>6.1257422745431001E-17</v>
      </c>
      <c r="F24" s="25">
        <f t="shared" si="4"/>
        <v>6.1257422745431001E-17</v>
      </c>
      <c r="G24" s="25">
        <f t="shared" si="4"/>
        <v>6.1257422745431001E-17</v>
      </c>
      <c r="H24" s="25">
        <f t="shared" si="4"/>
        <v>6.1257422745431001E-17</v>
      </c>
      <c r="I24" s="25">
        <f t="shared" si="4"/>
        <v>6.1257422745431001E-17</v>
      </c>
      <c r="J24" s="25">
        <f t="shared" si="4"/>
        <v>6.1257422745431001E-17</v>
      </c>
      <c r="K24" s="25">
        <f t="shared" si="4"/>
        <v>6.1257422745431001E-17</v>
      </c>
      <c r="L24" s="25">
        <f t="shared" si="4"/>
        <v>6.1257422745431001E-17</v>
      </c>
      <c r="M24" s="26">
        <f t="shared" si="4"/>
        <v>6.1257422745431001E-17</v>
      </c>
      <c r="N24" s="16"/>
      <c r="O24" s="17">
        <f t="shared" si="5"/>
        <v>6.1257422745431001E-16</v>
      </c>
    </row>
    <row r="25" spans="1:25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25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 t="s">
        <v>6</v>
      </c>
      <c r="O26" s="40">
        <f>SUM(O15:O24)</f>
        <v>28.356409098088552</v>
      </c>
    </row>
    <row r="27" spans="1:25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25" ht="14.25" x14ac:dyDescent="0.25">
      <c r="B28" s="47" t="s">
        <v>21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25" x14ac:dyDescent="0.2">
      <c r="B29" s="16"/>
      <c r="C29" s="49" t="s">
        <v>15</v>
      </c>
      <c r="D29" s="16">
        <v>0</v>
      </c>
      <c r="E29" s="16">
        <v>10</v>
      </c>
      <c r="F29" s="16">
        <v>20</v>
      </c>
      <c r="G29" s="16">
        <v>30</v>
      </c>
      <c r="H29" s="16">
        <v>40</v>
      </c>
      <c r="I29" s="16">
        <v>50</v>
      </c>
      <c r="J29" s="16">
        <v>60</v>
      </c>
      <c r="K29" s="16">
        <v>70</v>
      </c>
      <c r="L29" s="16">
        <v>80</v>
      </c>
      <c r="M29" s="16">
        <v>90</v>
      </c>
      <c r="N29" s="16"/>
      <c r="O29" s="47" t="s">
        <v>17</v>
      </c>
    </row>
    <row r="30" spans="1:25" x14ac:dyDescent="0.2">
      <c r="B30" s="16"/>
      <c r="C30" s="49" t="s">
        <v>16</v>
      </c>
      <c r="D30" s="17">
        <f>D$29*PI()/180</f>
        <v>0</v>
      </c>
      <c r="E30" s="17">
        <f t="shared" ref="E30:M30" si="6">E$29*PI()/180</f>
        <v>0.17453292519943295</v>
      </c>
      <c r="F30" s="17">
        <f t="shared" si="6"/>
        <v>0.3490658503988659</v>
      </c>
      <c r="G30" s="17">
        <f t="shared" si="6"/>
        <v>0.52359877559829882</v>
      </c>
      <c r="H30" s="17">
        <f t="shared" si="6"/>
        <v>0.69813170079773179</v>
      </c>
      <c r="I30" s="17">
        <f t="shared" si="6"/>
        <v>0.87266462599716477</v>
      </c>
      <c r="J30" s="17">
        <f t="shared" si="6"/>
        <v>1.0471975511965976</v>
      </c>
      <c r="K30" s="17">
        <f t="shared" si="6"/>
        <v>1.2217304763960306</v>
      </c>
      <c r="L30" s="17">
        <f t="shared" si="6"/>
        <v>1.3962634015954636</v>
      </c>
      <c r="M30" s="17">
        <f t="shared" si="6"/>
        <v>1.5707963267948966</v>
      </c>
      <c r="N30" s="16"/>
      <c r="O30" s="49" t="s">
        <v>15</v>
      </c>
      <c r="P30">
        <v>0</v>
      </c>
      <c r="Q30">
        <v>10</v>
      </c>
      <c r="R30">
        <v>20</v>
      </c>
      <c r="S30">
        <v>30</v>
      </c>
      <c r="T30">
        <v>40</v>
      </c>
      <c r="U30">
        <v>50</v>
      </c>
      <c r="V30">
        <v>60</v>
      </c>
      <c r="W30">
        <v>70</v>
      </c>
      <c r="X30">
        <v>80</v>
      </c>
      <c r="Y30">
        <v>90</v>
      </c>
    </row>
    <row r="31" spans="1:25" ht="13.5" thickBot="1" x14ac:dyDescent="0.25">
      <c r="B31" s="50" t="s">
        <v>13</v>
      </c>
      <c r="C31" s="50" t="s">
        <v>14</v>
      </c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50" t="s">
        <v>13</v>
      </c>
    </row>
    <row r="32" spans="1:25" x14ac:dyDescent="0.2">
      <c r="B32" s="51">
        <v>0</v>
      </c>
      <c r="C32" s="52">
        <f>$B32*PI()/180</f>
        <v>0</v>
      </c>
      <c r="D32" s="18">
        <f>ATAN(SIN($C32)*COS(D$30)/COS($C32))</f>
        <v>0</v>
      </c>
      <c r="E32" s="19">
        <f t="shared" ref="E32:M32" si="7">ATAN(SIN($C32)*COS(E$30)/COS($C32))</f>
        <v>0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20">
        <f t="shared" si="7"/>
        <v>0</v>
      </c>
      <c r="N32" s="16"/>
      <c r="O32" s="51">
        <v>0</v>
      </c>
      <c r="P32" s="31">
        <f>D32*180/PI()</f>
        <v>0</v>
      </c>
      <c r="Q32" s="32">
        <f t="shared" ref="Q32:Y41" si="8">E32*180/PI()</f>
        <v>0</v>
      </c>
      <c r="R32" s="32">
        <f t="shared" si="8"/>
        <v>0</v>
      </c>
      <c r="S32" s="32">
        <f t="shared" si="8"/>
        <v>0</v>
      </c>
      <c r="T32" s="32">
        <f t="shared" si="8"/>
        <v>0</v>
      </c>
      <c r="U32" s="32">
        <f t="shared" si="8"/>
        <v>0</v>
      </c>
      <c r="V32" s="32">
        <f t="shared" si="8"/>
        <v>0</v>
      </c>
      <c r="W32" s="32">
        <f t="shared" si="8"/>
        <v>0</v>
      </c>
      <c r="X32" s="32">
        <f t="shared" si="8"/>
        <v>0</v>
      </c>
      <c r="Y32" s="33">
        <f t="shared" si="8"/>
        <v>0</v>
      </c>
    </row>
    <row r="33" spans="2:25" x14ac:dyDescent="0.2">
      <c r="B33" s="51">
        <v>10</v>
      </c>
      <c r="C33" s="52">
        <f t="shared" ref="C33:C41" si="9">$B33*PI()/180</f>
        <v>0.17453292519943295</v>
      </c>
      <c r="D33" s="21">
        <f t="shared" ref="D33:M41" si="10">ATAN(SIN($C33)*COS(D$30)/COS($C33))</f>
        <v>0.17453292519943295</v>
      </c>
      <c r="E33" s="22">
        <f t="shared" si="10"/>
        <v>0.17193371309896593</v>
      </c>
      <c r="F33" s="22">
        <f t="shared" si="10"/>
        <v>0.16420133501607312</v>
      </c>
      <c r="G33" s="22">
        <f t="shared" si="10"/>
        <v>0.15153304440275156</v>
      </c>
      <c r="H33" s="22">
        <f t="shared" si="10"/>
        <v>0.13426170102963</v>
      </c>
      <c r="I33" s="22">
        <f t="shared" si="10"/>
        <v>0.11285917478089351</v>
      </c>
      <c r="J33" s="22">
        <f t="shared" si="10"/>
        <v>8.7936124023709025E-2</v>
      </c>
      <c r="K33" s="22">
        <f t="shared" si="10"/>
        <v>6.0234426101678902E-2</v>
      </c>
      <c r="L33" s="22">
        <f t="shared" si="10"/>
        <v>3.0609295710743053E-2</v>
      </c>
      <c r="M33" s="23">
        <f t="shared" si="10"/>
        <v>1.0801336398683896E-17</v>
      </c>
      <c r="N33" s="16"/>
      <c r="O33" s="51">
        <v>10</v>
      </c>
      <c r="P33" s="34">
        <f t="shared" ref="P33:P41" si="11">D33*180/PI()</f>
        <v>10</v>
      </c>
      <c r="Q33" s="35">
        <f t="shared" si="8"/>
        <v>9.851076116583906</v>
      </c>
      <c r="R33" s="35">
        <f t="shared" si="8"/>
        <v>9.4080434868346892</v>
      </c>
      <c r="S33" s="35">
        <f t="shared" si="8"/>
        <v>8.6822039010461669</v>
      </c>
      <c r="T33" s="35">
        <f t="shared" si="8"/>
        <v>7.6926288192450594</v>
      </c>
      <c r="U33" s="35">
        <f t="shared" si="8"/>
        <v>6.4663543942744957</v>
      </c>
      <c r="V33" s="35">
        <f t="shared" si="8"/>
        <v>5.0383687732974938</v>
      </c>
      <c r="W33" s="35">
        <f t="shared" si="8"/>
        <v>3.4511783970188454</v>
      </c>
      <c r="X33" s="35">
        <f t="shared" si="8"/>
        <v>1.7537834580934704</v>
      </c>
      <c r="Y33" s="36">
        <f t="shared" si="8"/>
        <v>6.1887098874562306E-16</v>
      </c>
    </row>
    <row r="34" spans="2:25" x14ac:dyDescent="0.2">
      <c r="B34" s="51">
        <v>20</v>
      </c>
      <c r="C34" s="52">
        <f t="shared" si="9"/>
        <v>0.3490658503988659</v>
      </c>
      <c r="D34" s="21">
        <f t="shared" si="10"/>
        <v>0.3490658503988659</v>
      </c>
      <c r="E34" s="22">
        <f t="shared" si="10"/>
        <v>0.34417450259065718</v>
      </c>
      <c r="F34" s="22">
        <f t="shared" si="10"/>
        <v>0.32954820392304135</v>
      </c>
      <c r="G34" s="22">
        <f t="shared" si="10"/>
        <v>0.30534955463875119</v>
      </c>
      <c r="H34" s="22">
        <f t="shared" si="10"/>
        <v>0.27191171926355356</v>
      </c>
      <c r="I34" s="22">
        <f t="shared" si="10"/>
        <v>0.22982194806362127</v>
      </c>
      <c r="J34" s="22">
        <f t="shared" si="10"/>
        <v>0.18001508842834021</v>
      </c>
      <c r="K34" s="22">
        <f t="shared" si="10"/>
        <v>0.12384803489944653</v>
      </c>
      <c r="L34" s="22">
        <f t="shared" si="10"/>
        <v>6.3118812654903683E-2</v>
      </c>
      <c r="M34" s="23">
        <f t="shared" si="10"/>
        <v>2.2295878507198313E-17</v>
      </c>
      <c r="N34" s="16"/>
      <c r="O34" s="51">
        <v>20</v>
      </c>
      <c r="P34" s="34">
        <f t="shared" si="11"/>
        <v>20</v>
      </c>
      <c r="Q34" s="35">
        <f t="shared" si="8"/>
        <v>19.719746414459074</v>
      </c>
      <c r="R34" s="35">
        <f t="shared" si="8"/>
        <v>18.881721230906869</v>
      </c>
      <c r="S34" s="35">
        <f t="shared" si="8"/>
        <v>17.49524075699977</v>
      </c>
      <c r="T34" s="35">
        <f t="shared" si="8"/>
        <v>15.579393913947703</v>
      </c>
      <c r="U34" s="35">
        <f t="shared" si="8"/>
        <v>13.167827663520301</v>
      </c>
      <c r="V34" s="35">
        <f t="shared" si="8"/>
        <v>10.314104815618199</v>
      </c>
      <c r="W34" s="35">
        <f t="shared" si="8"/>
        <v>7.0959697007272124</v>
      </c>
      <c r="X34" s="35">
        <f t="shared" si="8"/>
        <v>3.6164415730029114</v>
      </c>
      <c r="Y34" s="36">
        <f t="shared" si="8"/>
        <v>1.2774597389989056E-15</v>
      </c>
    </row>
    <row r="35" spans="2:25" x14ac:dyDescent="0.2">
      <c r="B35" s="51">
        <v>30</v>
      </c>
      <c r="C35" s="52">
        <f t="shared" si="9"/>
        <v>0.52359877559829882</v>
      </c>
      <c r="D35" s="21">
        <f t="shared" si="10"/>
        <v>0.52359877559829882</v>
      </c>
      <c r="E35" s="22">
        <f t="shared" si="10"/>
        <v>0.51699535510171368</v>
      </c>
      <c r="F35" s="22">
        <f t="shared" si="10"/>
        <v>0.4970913830544248</v>
      </c>
      <c r="G35" s="22">
        <f t="shared" si="10"/>
        <v>0.46364760900080609</v>
      </c>
      <c r="H35" s="22">
        <f t="shared" si="10"/>
        <v>0.41641208132984758</v>
      </c>
      <c r="I35" s="22">
        <f t="shared" si="10"/>
        <v>0.35535906916955651</v>
      </c>
      <c r="J35" s="22">
        <f t="shared" si="10"/>
        <v>0.28103490150281357</v>
      </c>
      <c r="K35" s="22">
        <f t="shared" si="10"/>
        <v>0.19495728181040453</v>
      </c>
      <c r="L35" s="22">
        <f t="shared" si="10"/>
        <v>9.992193529837512E-2</v>
      </c>
      <c r="M35" s="23">
        <f t="shared" si="10"/>
        <v>3.5366989511937282E-17</v>
      </c>
      <c r="N35" s="16"/>
      <c r="O35" s="51">
        <v>30</v>
      </c>
      <c r="P35" s="34">
        <f t="shared" si="11"/>
        <v>29.999999999999996</v>
      </c>
      <c r="Q35" s="35">
        <f t="shared" si="8"/>
        <v>29.621651875195486</v>
      </c>
      <c r="R35" s="35">
        <f t="shared" si="8"/>
        <v>28.481238281339468</v>
      </c>
      <c r="S35" s="35">
        <f t="shared" si="8"/>
        <v>26.56505117707799</v>
      </c>
      <c r="T35" s="35">
        <f t="shared" si="8"/>
        <v>23.858654798458652</v>
      </c>
      <c r="U35" s="35">
        <f t="shared" si="8"/>
        <v>20.36057487511308</v>
      </c>
      <c r="V35" s="35">
        <f t="shared" si="8"/>
        <v>16.102113751986014</v>
      </c>
      <c r="W35" s="35">
        <f t="shared" si="8"/>
        <v>11.170229433078793</v>
      </c>
      <c r="X35" s="35">
        <f t="shared" si="8"/>
        <v>5.7251051733761784</v>
      </c>
      <c r="Y35" s="36">
        <f t="shared" si="8"/>
        <v>2.0263792331174534E-15</v>
      </c>
    </row>
    <row r="36" spans="2:25" x14ac:dyDescent="0.2">
      <c r="B36" s="51">
        <v>40</v>
      </c>
      <c r="C36" s="52">
        <f t="shared" si="9"/>
        <v>0.69813170079773179</v>
      </c>
      <c r="D36" s="21">
        <f t="shared" si="10"/>
        <v>0.69813170079773179</v>
      </c>
      <c r="E36" s="22">
        <f t="shared" si="10"/>
        <v>0.69060386805838403</v>
      </c>
      <c r="F36" s="22">
        <f t="shared" si="10"/>
        <v>0.66768667331330145</v>
      </c>
      <c r="G36" s="22">
        <f t="shared" si="10"/>
        <v>0.62840954647567848</v>
      </c>
      <c r="H36" s="22">
        <f t="shared" si="10"/>
        <v>0.57128827791126513</v>
      </c>
      <c r="I36" s="22">
        <f t="shared" si="10"/>
        <v>0.49463982625216146</v>
      </c>
      <c r="J36" s="22">
        <f t="shared" si="10"/>
        <v>0.39724525031411329</v>
      </c>
      <c r="K36" s="22">
        <f t="shared" si="10"/>
        <v>0.27947774914039569</v>
      </c>
      <c r="L36" s="22">
        <f t="shared" si="10"/>
        <v>0.14468989201324656</v>
      </c>
      <c r="M36" s="23">
        <f t="shared" si="10"/>
        <v>5.1401080832561874E-17</v>
      </c>
      <c r="N36" s="16"/>
      <c r="O36" s="51">
        <v>40</v>
      </c>
      <c r="P36" s="34">
        <f t="shared" si="11"/>
        <v>40</v>
      </c>
      <c r="Q36" s="35">
        <f t="shared" si="8"/>
        <v>39.568686955154966</v>
      </c>
      <c r="R36" s="35">
        <f t="shared" si="8"/>
        <v>38.255628417982351</v>
      </c>
      <c r="S36" s="35">
        <f t="shared" si="8"/>
        <v>36.005214818786534</v>
      </c>
      <c r="T36" s="35">
        <f t="shared" si="8"/>
        <v>32.732407209612347</v>
      </c>
      <c r="U36" s="35">
        <f t="shared" si="8"/>
        <v>28.340774423333194</v>
      </c>
      <c r="V36" s="35">
        <f t="shared" si="8"/>
        <v>22.760476274616632</v>
      </c>
      <c r="W36" s="35">
        <f t="shared" si="8"/>
        <v>16.012895493560645</v>
      </c>
      <c r="X36" s="35">
        <f t="shared" si="8"/>
        <v>8.2901201505626663</v>
      </c>
      <c r="Y36" s="36">
        <f t="shared" si="8"/>
        <v>2.9450649941165871E-15</v>
      </c>
    </row>
    <row r="37" spans="2:25" x14ac:dyDescent="0.2">
      <c r="B37" s="51">
        <v>50</v>
      </c>
      <c r="C37" s="52">
        <f t="shared" si="9"/>
        <v>0.87266462599716477</v>
      </c>
      <c r="D37" s="21">
        <f t="shared" si="10"/>
        <v>0.87266462599716466</v>
      </c>
      <c r="E37" s="22">
        <f t="shared" si="10"/>
        <v>0.86511675615601835</v>
      </c>
      <c r="F37" s="22">
        <f t="shared" si="10"/>
        <v>0.84188928036564226</v>
      </c>
      <c r="G37" s="22">
        <f t="shared" si="10"/>
        <v>0.8011879350180926</v>
      </c>
      <c r="H37" s="22">
        <f t="shared" si="10"/>
        <v>0.73991638485666866</v>
      </c>
      <c r="I37" s="22">
        <f t="shared" si="10"/>
        <v>0.65369072339007717</v>
      </c>
      <c r="J37" s="22">
        <f t="shared" si="10"/>
        <v>0.53738221716316725</v>
      </c>
      <c r="K37" s="22">
        <f t="shared" si="10"/>
        <v>0.38704408557422487</v>
      </c>
      <c r="L37" s="22">
        <f t="shared" si="10"/>
        <v>0.20406524376939134</v>
      </c>
      <c r="M37" s="23">
        <f t="shared" si="10"/>
        <v>7.3003753629929656E-17</v>
      </c>
      <c r="N37" s="16"/>
      <c r="O37" s="51">
        <v>50</v>
      </c>
      <c r="P37" s="34">
        <f t="shared" si="11"/>
        <v>49.999999999999993</v>
      </c>
      <c r="Q37" s="35">
        <f t="shared" si="8"/>
        <v>49.567538913788226</v>
      </c>
      <c r="R37" s="35">
        <f t="shared" si="8"/>
        <v>48.236702582257386</v>
      </c>
      <c r="S37" s="35">
        <f t="shared" si="8"/>
        <v>45.904687273338361</v>
      </c>
      <c r="T37" s="35">
        <f t="shared" si="8"/>
        <v>42.39408604486465</v>
      </c>
      <c r="U37" s="35">
        <f t="shared" si="8"/>
        <v>37.453719557105146</v>
      </c>
      <c r="V37" s="35">
        <f t="shared" si="8"/>
        <v>30.789733028832153</v>
      </c>
      <c r="W37" s="35">
        <f t="shared" si="8"/>
        <v>22.175992588903355</v>
      </c>
      <c r="X37" s="35">
        <f t="shared" si="8"/>
        <v>11.692077213294443</v>
      </c>
      <c r="Y37" s="36">
        <f t="shared" si="8"/>
        <v>4.182806971607833E-15</v>
      </c>
    </row>
    <row r="38" spans="2:25" x14ac:dyDescent="0.2">
      <c r="B38" s="51">
        <v>60</v>
      </c>
      <c r="C38" s="52">
        <f t="shared" si="9"/>
        <v>1.0471975511965976</v>
      </c>
      <c r="D38" s="21">
        <f t="shared" si="10"/>
        <v>1.0471975511965976</v>
      </c>
      <c r="E38" s="22">
        <f t="shared" si="10"/>
        <v>1.0405433936703274</v>
      </c>
      <c r="F38" s="22">
        <f t="shared" si="10"/>
        <v>1.0198534085833839</v>
      </c>
      <c r="G38" s="22">
        <f t="shared" si="10"/>
        <v>0.98279372324732905</v>
      </c>
      <c r="H38" s="22">
        <f t="shared" si="10"/>
        <v>0.92494592907928108</v>
      </c>
      <c r="I38" s="22">
        <f t="shared" si="10"/>
        <v>0.83897793552286626</v>
      </c>
      <c r="J38" s="22">
        <f t="shared" si="10"/>
        <v>0.71372437894476559</v>
      </c>
      <c r="K38" s="22">
        <f t="shared" si="10"/>
        <v>0.53480975925913399</v>
      </c>
      <c r="L38" s="22">
        <f t="shared" si="10"/>
        <v>0.29216074324575686</v>
      </c>
      <c r="M38" s="23">
        <f t="shared" si="10"/>
        <v>1.0610096853581185E-16</v>
      </c>
      <c r="N38" s="16"/>
      <c r="O38" s="51">
        <v>60</v>
      </c>
      <c r="P38" s="34">
        <f t="shared" si="11"/>
        <v>59.999999999999993</v>
      </c>
      <c r="Q38" s="35">
        <f t="shared" si="8"/>
        <v>59.618744857529499</v>
      </c>
      <c r="R38" s="35">
        <f t="shared" si="8"/>
        <v>58.433296033859023</v>
      </c>
      <c r="S38" s="35">
        <f t="shared" si="8"/>
        <v>56.309932474020215</v>
      </c>
      <c r="T38" s="35">
        <f t="shared" si="8"/>
        <v>52.995498014049566</v>
      </c>
      <c r="U38" s="35">
        <f t="shared" si="8"/>
        <v>48.069894810059139</v>
      </c>
      <c r="V38" s="35">
        <f t="shared" si="8"/>
        <v>40.893394649130911</v>
      </c>
      <c r="W38" s="35">
        <f t="shared" si="8"/>
        <v>30.642342047955982</v>
      </c>
      <c r="X38" s="35">
        <f t="shared" si="8"/>
        <v>16.739577527387141</v>
      </c>
      <c r="Y38" s="36">
        <f t="shared" si="8"/>
        <v>6.079137699352361E-15</v>
      </c>
    </row>
    <row r="39" spans="2:25" x14ac:dyDescent="0.2">
      <c r="B39" s="51">
        <v>70</v>
      </c>
      <c r="C39" s="52">
        <f t="shared" si="9"/>
        <v>1.2217304763960306</v>
      </c>
      <c r="D39" s="21">
        <f t="shared" si="10"/>
        <v>1.2217304763960306</v>
      </c>
      <c r="E39" s="22">
        <f t="shared" si="10"/>
        <v>1.2167814302893278</v>
      </c>
      <c r="F39" s="22">
        <f t="shared" si="10"/>
        <v>1.2012606931915768</v>
      </c>
      <c r="G39" s="22">
        <f t="shared" si="10"/>
        <v>1.1729332127473164</v>
      </c>
      <c r="H39" s="22">
        <f t="shared" si="10"/>
        <v>1.12724241940375</v>
      </c>
      <c r="I39" s="22">
        <f t="shared" si="10"/>
        <v>1.0555724850786901</v>
      </c>
      <c r="J39" s="22">
        <f t="shared" si="10"/>
        <v>0.94156344020582272</v>
      </c>
      <c r="K39" s="22">
        <f t="shared" si="10"/>
        <v>0.75431697170375278</v>
      </c>
      <c r="L39" s="22">
        <f t="shared" si="10"/>
        <v>0.44515582958704475</v>
      </c>
      <c r="M39" s="23">
        <f t="shared" si="10"/>
        <v>1.6830338576705758E-16</v>
      </c>
      <c r="N39" s="16"/>
      <c r="O39" s="51">
        <v>70</v>
      </c>
      <c r="P39" s="34">
        <f t="shared" si="11"/>
        <v>70</v>
      </c>
      <c r="Q39" s="35">
        <f t="shared" si="8"/>
        <v>69.716440545470277</v>
      </c>
      <c r="R39" s="35">
        <f t="shared" si="8"/>
        <v>68.827167814837011</v>
      </c>
      <c r="S39" s="35">
        <f t="shared" si="8"/>
        <v>67.204122741141518</v>
      </c>
      <c r="T39" s="35">
        <f t="shared" si="8"/>
        <v>64.586233119950734</v>
      </c>
      <c r="U39" s="35">
        <f t="shared" si="8"/>
        <v>60.479848365145003</v>
      </c>
      <c r="V39" s="35">
        <f t="shared" si="8"/>
        <v>53.947611267612096</v>
      </c>
      <c r="W39" s="35">
        <f t="shared" si="8"/>
        <v>43.219178893714172</v>
      </c>
      <c r="X39" s="35">
        <f t="shared" si="8"/>
        <v>25.505550260982567</v>
      </c>
      <c r="Y39" s="36">
        <f t="shared" si="8"/>
        <v>9.6430736822145685E-15</v>
      </c>
    </row>
    <row r="40" spans="2:25" x14ac:dyDescent="0.2">
      <c r="B40" s="51">
        <v>80</v>
      </c>
      <c r="C40" s="52">
        <f t="shared" si="9"/>
        <v>1.3962634015954636</v>
      </c>
      <c r="D40" s="21">
        <f t="shared" si="10"/>
        <v>1.3962634015954636</v>
      </c>
      <c r="E40" s="22">
        <f t="shared" si="10"/>
        <v>1.3936265282981271</v>
      </c>
      <c r="F40" s="22">
        <f t="shared" si="10"/>
        <v>1.3853099920482981</v>
      </c>
      <c r="G40" s="22">
        <f t="shared" si="10"/>
        <v>1.3699369709466249</v>
      </c>
      <c r="H40" s="22">
        <f t="shared" si="10"/>
        <v>1.3445583890249706</v>
      </c>
      <c r="I40" s="22">
        <f t="shared" si="10"/>
        <v>1.3030660571389012</v>
      </c>
      <c r="J40" s="22">
        <f t="shared" si="10"/>
        <v>1.2317591358226119</v>
      </c>
      <c r="K40" s="22">
        <f t="shared" si="10"/>
        <v>1.09478972057399</v>
      </c>
      <c r="L40" s="22">
        <f t="shared" si="10"/>
        <v>0.77774404662882701</v>
      </c>
      <c r="M40" s="23">
        <f>ATAN(SIN($C40)*COS(M$30)/COS($C40))</f>
        <v>3.4740810793279907E-16</v>
      </c>
      <c r="N40" s="16"/>
      <c r="O40" s="51">
        <v>80</v>
      </c>
      <c r="P40" s="34">
        <f t="shared" si="11"/>
        <v>80</v>
      </c>
      <c r="Q40" s="35">
        <f t="shared" si="8"/>
        <v>79.848918288951864</v>
      </c>
      <c r="R40" s="35">
        <f t="shared" si="8"/>
        <v>79.372415861669111</v>
      </c>
      <c r="S40" s="35">
        <f t="shared" si="8"/>
        <v>78.491606634177685</v>
      </c>
      <c r="T40" s="35">
        <f t="shared" si="8"/>
        <v>77.037521000039888</v>
      </c>
      <c r="U40" s="35">
        <f t="shared" si="8"/>
        <v>74.66018550081202</v>
      </c>
      <c r="V40" s="35">
        <f t="shared" si="8"/>
        <v>70.574599859317189</v>
      </c>
      <c r="W40" s="35">
        <f t="shared" si="8"/>
        <v>62.726830443196334</v>
      </c>
      <c r="X40" s="35">
        <f t="shared" si="8"/>
        <v>44.561451413257693</v>
      </c>
      <c r="Y40" s="36">
        <f t="shared" si="8"/>
        <v>1.9905018353174761E-14</v>
      </c>
    </row>
    <row r="41" spans="2:25" ht="13.5" thickBot="1" x14ac:dyDescent="0.25">
      <c r="B41" s="51">
        <v>90</v>
      </c>
      <c r="C41" s="52">
        <f t="shared" si="9"/>
        <v>1.5707963267948966</v>
      </c>
      <c r="D41" s="24">
        <f>ATAN(SIN($C41)*COS(D$30)/COS($C41))</f>
        <v>1.5707963267948966</v>
      </c>
      <c r="E41" s="25">
        <f t="shared" si="10"/>
        <v>1.5707963267948966</v>
      </c>
      <c r="F41" s="25">
        <f t="shared" si="10"/>
        <v>1.5707963267948966</v>
      </c>
      <c r="G41" s="25">
        <f t="shared" si="10"/>
        <v>1.5707963267948966</v>
      </c>
      <c r="H41" s="25">
        <f t="shared" si="10"/>
        <v>1.5707963267948966</v>
      </c>
      <c r="I41" s="25">
        <f t="shared" si="10"/>
        <v>1.5707963267948966</v>
      </c>
      <c r="J41" s="25">
        <f t="shared" si="10"/>
        <v>1.5707963267948966</v>
      </c>
      <c r="K41" s="25">
        <f t="shared" si="10"/>
        <v>1.5707963267948963</v>
      </c>
      <c r="L41" s="25">
        <f t="shared" si="10"/>
        <v>1.5707963267948963</v>
      </c>
      <c r="M41" s="26">
        <v>0</v>
      </c>
      <c r="N41" s="16"/>
      <c r="O41" s="51">
        <v>90</v>
      </c>
      <c r="P41" s="37">
        <f t="shared" si="11"/>
        <v>90</v>
      </c>
      <c r="Q41" s="38">
        <f t="shared" si="8"/>
        <v>90</v>
      </c>
      <c r="R41" s="38">
        <f t="shared" si="8"/>
        <v>90</v>
      </c>
      <c r="S41" s="38">
        <f t="shared" si="8"/>
        <v>90</v>
      </c>
      <c r="T41" s="38">
        <f t="shared" si="8"/>
        <v>90</v>
      </c>
      <c r="U41" s="38">
        <f t="shared" si="8"/>
        <v>90</v>
      </c>
      <c r="V41" s="38">
        <f t="shared" si="8"/>
        <v>90</v>
      </c>
      <c r="W41" s="38">
        <f t="shared" si="8"/>
        <v>89.999999999999986</v>
      </c>
      <c r="X41" s="38">
        <f t="shared" si="8"/>
        <v>89.999999999999986</v>
      </c>
      <c r="Y41" s="39">
        <f t="shared" si="8"/>
        <v>0</v>
      </c>
    </row>
    <row r="42" spans="2:25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25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25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25" ht="14.25" x14ac:dyDescent="0.25">
      <c r="B45" s="47" t="s">
        <v>22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2:25" x14ac:dyDescent="0.2">
      <c r="B46" s="16"/>
      <c r="C46" s="49" t="s">
        <v>15</v>
      </c>
      <c r="D46" s="16">
        <v>0</v>
      </c>
      <c r="E46" s="16">
        <v>10</v>
      </c>
      <c r="F46" s="16">
        <v>20</v>
      </c>
      <c r="G46" s="16">
        <v>30</v>
      </c>
      <c r="H46" s="16">
        <v>40</v>
      </c>
      <c r="I46" s="16">
        <v>50</v>
      </c>
      <c r="J46" s="16">
        <v>60</v>
      </c>
      <c r="K46" s="16">
        <v>70</v>
      </c>
      <c r="L46" s="16">
        <v>80</v>
      </c>
      <c r="M46" s="16">
        <v>90</v>
      </c>
      <c r="N46" s="16"/>
      <c r="O46" s="47" t="s">
        <v>17</v>
      </c>
    </row>
    <row r="47" spans="2:25" x14ac:dyDescent="0.2">
      <c r="B47" s="16"/>
      <c r="C47" s="49" t="s">
        <v>16</v>
      </c>
      <c r="D47" s="17">
        <f>D$46*PI()/180</f>
        <v>0</v>
      </c>
      <c r="E47" s="17">
        <f t="shared" ref="E47:M47" si="12">E$46*PI()/180</f>
        <v>0.17453292519943295</v>
      </c>
      <c r="F47" s="17">
        <f t="shared" si="12"/>
        <v>0.3490658503988659</v>
      </c>
      <c r="G47" s="17">
        <f t="shared" si="12"/>
        <v>0.52359877559829882</v>
      </c>
      <c r="H47" s="17">
        <f t="shared" si="12"/>
        <v>0.69813170079773179</v>
      </c>
      <c r="I47" s="17">
        <f t="shared" si="12"/>
        <v>0.87266462599716477</v>
      </c>
      <c r="J47" s="17">
        <f t="shared" si="12"/>
        <v>1.0471975511965976</v>
      </c>
      <c r="K47" s="17">
        <f t="shared" si="12"/>
        <v>1.2217304763960306</v>
      </c>
      <c r="L47" s="17">
        <f t="shared" si="12"/>
        <v>1.3962634015954636</v>
      </c>
      <c r="M47" s="17">
        <f t="shared" si="12"/>
        <v>1.5707963267948966</v>
      </c>
      <c r="N47" s="16"/>
      <c r="O47" s="49" t="s">
        <v>15</v>
      </c>
      <c r="P47">
        <v>0</v>
      </c>
      <c r="Q47">
        <v>10</v>
      </c>
      <c r="R47">
        <v>20</v>
      </c>
      <c r="S47">
        <v>30</v>
      </c>
      <c r="T47">
        <v>40</v>
      </c>
      <c r="U47">
        <v>50</v>
      </c>
      <c r="V47">
        <v>60</v>
      </c>
      <c r="W47">
        <v>70</v>
      </c>
      <c r="X47">
        <v>80</v>
      </c>
      <c r="Y47">
        <v>90</v>
      </c>
    </row>
    <row r="48" spans="2:25" ht="13.5" thickBot="1" x14ac:dyDescent="0.25">
      <c r="B48" s="50" t="s">
        <v>13</v>
      </c>
      <c r="C48" s="50" t="s">
        <v>14</v>
      </c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4"/>
      <c r="O48" s="50" t="s">
        <v>13</v>
      </c>
    </row>
    <row r="49" spans="2:26" x14ac:dyDescent="0.2">
      <c r="B49" s="51">
        <v>0</v>
      </c>
      <c r="C49" s="52">
        <f>$B49*PI()/180</f>
        <v>0</v>
      </c>
      <c r="D49" s="18">
        <f>ATAN((SIN($C49)*SIN(D$47))/COS($C49))</f>
        <v>0</v>
      </c>
      <c r="E49" s="19">
        <f t="shared" ref="E49:M58" si="13">ATAN((SIN($C49)*SIN(E$47))/COS($C49))</f>
        <v>0</v>
      </c>
      <c r="F49" s="19">
        <f t="shared" si="13"/>
        <v>0</v>
      </c>
      <c r="G49" s="19">
        <f t="shared" si="13"/>
        <v>0</v>
      </c>
      <c r="H49" s="19">
        <f t="shared" si="13"/>
        <v>0</v>
      </c>
      <c r="I49" s="19">
        <f t="shared" si="13"/>
        <v>0</v>
      </c>
      <c r="J49" s="19">
        <f t="shared" si="13"/>
        <v>0</v>
      </c>
      <c r="K49" s="19">
        <f t="shared" si="13"/>
        <v>0</v>
      </c>
      <c r="L49" s="19">
        <f t="shared" si="13"/>
        <v>0</v>
      </c>
      <c r="M49" s="20">
        <f t="shared" si="13"/>
        <v>0</v>
      </c>
      <c r="N49" s="16"/>
      <c r="O49" s="51">
        <v>0</v>
      </c>
      <c r="P49" s="31">
        <f>D49*180/PI()</f>
        <v>0</v>
      </c>
      <c r="Q49" s="32">
        <f t="shared" ref="Q49:Y58" si="14">E49*180/PI()</f>
        <v>0</v>
      </c>
      <c r="R49" s="32">
        <f t="shared" si="14"/>
        <v>0</v>
      </c>
      <c r="S49" s="32">
        <f t="shared" si="14"/>
        <v>0</v>
      </c>
      <c r="T49" s="32">
        <f t="shared" si="14"/>
        <v>0</v>
      </c>
      <c r="U49" s="32">
        <f t="shared" si="14"/>
        <v>0</v>
      </c>
      <c r="V49" s="32">
        <f t="shared" si="14"/>
        <v>0</v>
      </c>
      <c r="W49" s="32">
        <f t="shared" si="14"/>
        <v>0</v>
      </c>
      <c r="X49" s="32">
        <f t="shared" si="14"/>
        <v>0</v>
      </c>
      <c r="Y49" s="33">
        <f t="shared" si="14"/>
        <v>0</v>
      </c>
      <c r="Z49" s="1"/>
    </row>
    <row r="50" spans="2:26" x14ac:dyDescent="0.2">
      <c r="B50" s="51">
        <v>10</v>
      </c>
      <c r="C50" s="52">
        <f t="shared" ref="C50:C58" si="15">$B50*PI()/180</f>
        <v>0.17453292519943295</v>
      </c>
      <c r="D50" s="21">
        <f t="shared" ref="D50:D58" si="16">ATAN((SIN($C50)*SIN(D$47))/COS($C50))</f>
        <v>0</v>
      </c>
      <c r="E50" s="22">
        <f t="shared" si="13"/>
        <v>3.0609295710743039E-2</v>
      </c>
      <c r="F50" s="22">
        <f t="shared" si="13"/>
        <v>6.0234426101678881E-2</v>
      </c>
      <c r="G50" s="22">
        <f t="shared" si="13"/>
        <v>8.7936124023708997E-2</v>
      </c>
      <c r="H50" s="22">
        <f t="shared" si="13"/>
        <v>0.11285917478089348</v>
      </c>
      <c r="I50" s="22">
        <f t="shared" si="13"/>
        <v>0.13426170102963</v>
      </c>
      <c r="J50" s="22">
        <f t="shared" si="13"/>
        <v>0.15153304440275153</v>
      </c>
      <c r="K50" s="22">
        <f t="shared" si="13"/>
        <v>0.16420133501607309</v>
      </c>
      <c r="L50" s="22">
        <f t="shared" si="13"/>
        <v>0.17193371309896593</v>
      </c>
      <c r="M50" s="23">
        <f t="shared" si="13"/>
        <v>0.17453292519943295</v>
      </c>
      <c r="N50" s="16"/>
      <c r="O50" s="51">
        <v>10</v>
      </c>
      <c r="P50" s="34">
        <f t="shared" ref="P50:P58" si="17">D50*180/PI()</f>
        <v>0</v>
      </c>
      <c r="Q50" s="35">
        <f t="shared" si="14"/>
        <v>1.7537834580934695</v>
      </c>
      <c r="R50" s="35">
        <f t="shared" si="14"/>
        <v>3.4511783970188437</v>
      </c>
      <c r="S50" s="35">
        <f t="shared" si="14"/>
        <v>5.038368773297492</v>
      </c>
      <c r="T50" s="35">
        <f t="shared" si="14"/>
        <v>6.4663543942744948</v>
      </c>
      <c r="U50" s="35">
        <f t="shared" si="14"/>
        <v>7.6926288192450594</v>
      </c>
      <c r="V50" s="35">
        <f t="shared" si="14"/>
        <v>8.6822039010461651</v>
      </c>
      <c r="W50" s="35">
        <f t="shared" si="14"/>
        <v>9.4080434868346874</v>
      </c>
      <c r="X50" s="35">
        <f t="shared" si="14"/>
        <v>9.851076116583906</v>
      </c>
      <c r="Y50" s="36">
        <f t="shared" si="14"/>
        <v>10</v>
      </c>
      <c r="Z50" s="1"/>
    </row>
    <row r="51" spans="2:26" x14ac:dyDescent="0.2">
      <c r="B51" s="51">
        <v>20</v>
      </c>
      <c r="C51" s="52">
        <f t="shared" si="15"/>
        <v>0.3490658503988659</v>
      </c>
      <c r="D51" s="21">
        <f t="shared" si="16"/>
        <v>0</v>
      </c>
      <c r="E51" s="22">
        <f t="shared" si="13"/>
        <v>6.3118812654903655E-2</v>
      </c>
      <c r="F51" s="22">
        <f t="shared" si="13"/>
        <v>0.12384803489944649</v>
      </c>
      <c r="G51" s="22">
        <f t="shared" si="13"/>
        <v>0.18001508842834016</v>
      </c>
      <c r="H51" s="22">
        <f t="shared" si="13"/>
        <v>0.22982194806362125</v>
      </c>
      <c r="I51" s="22">
        <f t="shared" si="13"/>
        <v>0.27191171926355356</v>
      </c>
      <c r="J51" s="22">
        <f t="shared" si="13"/>
        <v>0.30534955463875113</v>
      </c>
      <c r="K51" s="22">
        <f t="shared" si="13"/>
        <v>0.32954820392304129</v>
      </c>
      <c r="L51" s="22">
        <f t="shared" si="13"/>
        <v>0.34417450259065718</v>
      </c>
      <c r="M51" s="23">
        <f t="shared" si="13"/>
        <v>0.3490658503988659</v>
      </c>
      <c r="N51" s="16"/>
      <c r="O51" s="51">
        <v>20</v>
      </c>
      <c r="P51" s="34">
        <f t="shared" si="17"/>
        <v>0</v>
      </c>
      <c r="Q51" s="35">
        <f t="shared" si="14"/>
        <v>3.6164415730029105</v>
      </c>
      <c r="R51" s="35">
        <f t="shared" si="14"/>
        <v>7.0959697007272107</v>
      </c>
      <c r="S51" s="35">
        <f t="shared" si="14"/>
        <v>10.314104815618194</v>
      </c>
      <c r="T51" s="35">
        <f t="shared" si="14"/>
        <v>13.167827663520299</v>
      </c>
      <c r="U51" s="35">
        <f t="shared" si="14"/>
        <v>15.579393913947703</v>
      </c>
      <c r="V51" s="35">
        <f t="shared" si="14"/>
        <v>17.495240756999767</v>
      </c>
      <c r="W51" s="35">
        <f t="shared" si="14"/>
        <v>18.881721230906866</v>
      </c>
      <c r="X51" s="35">
        <f t="shared" si="14"/>
        <v>19.719746414459074</v>
      </c>
      <c r="Y51" s="36">
        <f t="shared" si="14"/>
        <v>20</v>
      </c>
      <c r="Z51" s="1"/>
    </row>
    <row r="52" spans="2:26" x14ac:dyDescent="0.2">
      <c r="B52" s="51">
        <v>30</v>
      </c>
      <c r="C52" s="52">
        <f t="shared" si="15"/>
        <v>0.52359877559829882</v>
      </c>
      <c r="D52" s="21">
        <f t="shared" si="16"/>
        <v>0</v>
      </c>
      <c r="E52" s="22">
        <f t="shared" si="13"/>
        <v>9.9921935298375064E-2</v>
      </c>
      <c r="F52" s="22">
        <f t="shared" si="13"/>
        <v>0.19495728181040445</v>
      </c>
      <c r="G52" s="22">
        <f t="shared" si="13"/>
        <v>0.28103490150281352</v>
      </c>
      <c r="H52" s="22">
        <f t="shared" si="13"/>
        <v>0.35535906916955645</v>
      </c>
      <c r="I52" s="22">
        <f t="shared" si="13"/>
        <v>0.41641208132984758</v>
      </c>
      <c r="J52" s="22">
        <f t="shared" si="13"/>
        <v>0.46364760900080604</v>
      </c>
      <c r="K52" s="22">
        <f t="shared" si="13"/>
        <v>0.49709138305442468</v>
      </c>
      <c r="L52" s="22">
        <f t="shared" si="13"/>
        <v>0.51699535510171368</v>
      </c>
      <c r="M52" s="23">
        <f t="shared" si="13"/>
        <v>0.52359877559829882</v>
      </c>
      <c r="N52" s="16"/>
      <c r="O52" s="51">
        <v>30</v>
      </c>
      <c r="P52" s="34">
        <f t="shared" si="17"/>
        <v>0</v>
      </c>
      <c r="Q52" s="35">
        <f t="shared" si="14"/>
        <v>5.7251051733761749</v>
      </c>
      <c r="R52" s="35">
        <f t="shared" si="14"/>
        <v>11.170229433078788</v>
      </c>
      <c r="S52" s="35">
        <f t="shared" si="14"/>
        <v>16.10211375198601</v>
      </c>
      <c r="T52" s="35">
        <f t="shared" si="14"/>
        <v>20.360574875113077</v>
      </c>
      <c r="U52" s="35">
        <f t="shared" si="14"/>
        <v>23.858654798458652</v>
      </c>
      <c r="V52" s="35">
        <f t="shared" si="14"/>
        <v>26.565051177077986</v>
      </c>
      <c r="W52" s="35">
        <f t="shared" si="14"/>
        <v>28.481238281339465</v>
      </c>
      <c r="X52" s="35">
        <f t="shared" si="14"/>
        <v>29.621651875195486</v>
      </c>
      <c r="Y52" s="36">
        <f t="shared" si="14"/>
        <v>29.999999999999996</v>
      </c>
      <c r="Z52" s="1"/>
    </row>
    <row r="53" spans="2:26" x14ac:dyDescent="0.2">
      <c r="B53" s="51">
        <v>40</v>
      </c>
      <c r="C53" s="52">
        <f t="shared" si="15"/>
        <v>0.69813170079773179</v>
      </c>
      <c r="D53" s="21">
        <f t="shared" si="16"/>
        <v>0</v>
      </c>
      <c r="E53" s="22">
        <f t="shared" si="13"/>
        <v>0.14468989201324647</v>
      </c>
      <c r="F53" s="22">
        <f t="shared" si="13"/>
        <v>0.27947774914039558</v>
      </c>
      <c r="G53" s="22">
        <f t="shared" si="13"/>
        <v>0.39724525031411323</v>
      </c>
      <c r="H53" s="22">
        <f t="shared" si="13"/>
        <v>0.49463982625216135</v>
      </c>
      <c r="I53" s="22">
        <f t="shared" si="13"/>
        <v>0.57128827791126513</v>
      </c>
      <c r="J53" s="22">
        <f t="shared" si="13"/>
        <v>0.62840954647567837</v>
      </c>
      <c r="K53" s="22">
        <f t="shared" si="13"/>
        <v>0.66768667331330145</v>
      </c>
      <c r="L53" s="22">
        <f t="shared" si="13"/>
        <v>0.69060386805838403</v>
      </c>
      <c r="M53" s="23">
        <f t="shared" si="13"/>
        <v>0.69813170079773179</v>
      </c>
      <c r="N53" s="16"/>
      <c r="O53" s="51">
        <v>40</v>
      </c>
      <c r="P53" s="34">
        <f t="shared" si="17"/>
        <v>0</v>
      </c>
      <c r="Q53" s="35">
        <f t="shared" si="14"/>
        <v>8.2901201505626609</v>
      </c>
      <c r="R53" s="35">
        <f t="shared" si="14"/>
        <v>16.012895493560638</v>
      </c>
      <c r="S53" s="35">
        <f t="shared" si="14"/>
        <v>22.760476274616629</v>
      </c>
      <c r="T53" s="35">
        <f t="shared" si="14"/>
        <v>28.340774423333187</v>
      </c>
      <c r="U53" s="35">
        <f t="shared" si="14"/>
        <v>32.732407209612347</v>
      </c>
      <c r="V53" s="35">
        <f t="shared" si="14"/>
        <v>36.005214818786527</v>
      </c>
      <c r="W53" s="35">
        <f t="shared" si="14"/>
        <v>38.255628417982351</v>
      </c>
      <c r="X53" s="35">
        <f t="shared" si="14"/>
        <v>39.568686955154966</v>
      </c>
      <c r="Y53" s="36">
        <f t="shared" si="14"/>
        <v>40</v>
      </c>
      <c r="Z53" s="1"/>
    </row>
    <row r="54" spans="2:26" x14ac:dyDescent="0.2">
      <c r="B54" s="51">
        <v>50</v>
      </c>
      <c r="C54" s="52">
        <f t="shared" si="15"/>
        <v>0.87266462599716477</v>
      </c>
      <c r="D54" s="21">
        <f t="shared" si="16"/>
        <v>0</v>
      </c>
      <c r="E54" s="22">
        <f t="shared" si="13"/>
        <v>0.20406524376939125</v>
      </c>
      <c r="F54" s="22">
        <f t="shared" si="13"/>
        <v>0.38704408557422471</v>
      </c>
      <c r="G54" s="22">
        <f t="shared" si="13"/>
        <v>0.53738221716316714</v>
      </c>
      <c r="H54" s="22">
        <f t="shared" si="13"/>
        <v>0.65369072339007706</v>
      </c>
      <c r="I54" s="22">
        <f t="shared" si="13"/>
        <v>0.73991638485666866</v>
      </c>
      <c r="J54" s="22">
        <f t="shared" si="13"/>
        <v>0.8011879350180926</v>
      </c>
      <c r="K54" s="22">
        <f t="shared" si="13"/>
        <v>0.84188928036564226</v>
      </c>
      <c r="L54" s="22">
        <f t="shared" si="13"/>
        <v>0.86511675615601835</v>
      </c>
      <c r="M54" s="23">
        <f t="shared" si="13"/>
        <v>0.87266462599716466</v>
      </c>
      <c r="N54" s="16"/>
      <c r="O54" s="51">
        <v>50</v>
      </c>
      <c r="P54" s="34">
        <f t="shared" si="17"/>
        <v>0</v>
      </c>
      <c r="Q54" s="35">
        <f t="shared" si="14"/>
        <v>11.692077213294437</v>
      </c>
      <c r="R54" s="35">
        <f t="shared" si="14"/>
        <v>22.175992588903345</v>
      </c>
      <c r="S54" s="35">
        <f t="shared" si="14"/>
        <v>30.789733028832149</v>
      </c>
      <c r="T54" s="35">
        <f t="shared" si="14"/>
        <v>37.453719557105146</v>
      </c>
      <c r="U54" s="35">
        <f t="shared" si="14"/>
        <v>42.39408604486465</v>
      </c>
      <c r="V54" s="35">
        <f t="shared" si="14"/>
        <v>45.904687273338361</v>
      </c>
      <c r="W54" s="35">
        <f t="shared" si="14"/>
        <v>48.236702582257386</v>
      </c>
      <c r="X54" s="35">
        <f t="shared" si="14"/>
        <v>49.567538913788226</v>
      </c>
      <c r="Y54" s="36">
        <f t="shared" si="14"/>
        <v>49.999999999999993</v>
      </c>
      <c r="Z54" s="1"/>
    </row>
    <row r="55" spans="2:26" x14ac:dyDescent="0.2">
      <c r="B55" s="51">
        <v>60</v>
      </c>
      <c r="C55" s="52">
        <f t="shared" si="15"/>
        <v>1.0471975511965976</v>
      </c>
      <c r="D55" s="21">
        <f t="shared" si="16"/>
        <v>0</v>
      </c>
      <c r="E55" s="22">
        <f t="shared" si="13"/>
        <v>0.29216074324575669</v>
      </c>
      <c r="F55" s="22">
        <f t="shared" si="13"/>
        <v>0.53480975925913388</v>
      </c>
      <c r="G55" s="22">
        <f t="shared" si="13"/>
        <v>0.71372437894476537</v>
      </c>
      <c r="H55" s="22">
        <f t="shared" si="13"/>
        <v>0.83897793552286615</v>
      </c>
      <c r="I55" s="22">
        <f t="shared" si="13"/>
        <v>0.92494592907928108</v>
      </c>
      <c r="J55" s="22">
        <f t="shared" si="13"/>
        <v>0.98279372324732894</v>
      </c>
      <c r="K55" s="22">
        <f t="shared" si="13"/>
        <v>1.0198534085833839</v>
      </c>
      <c r="L55" s="22">
        <f t="shared" si="13"/>
        <v>1.0405433936703274</v>
      </c>
      <c r="M55" s="23">
        <f t="shared" si="13"/>
        <v>1.0471975511965976</v>
      </c>
      <c r="N55" s="16"/>
      <c r="O55" s="51">
        <v>60</v>
      </c>
      <c r="P55" s="34">
        <f t="shared" si="17"/>
        <v>0</v>
      </c>
      <c r="Q55" s="35">
        <f t="shared" si="14"/>
        <v>16.73957752738713</v>
      </c>
      <c r="R55" s="35">
        <f t="shared" si="14"/>
        <v>30.642342047955971</v>
      </c>
      <c r="S55" s="35">
        <f t="shared" si="14"/>
        <v>40.89339464913089</v>
      </c>
      <c r="T55" s="35">
        <f t="shared" si="14"/>
        <v>48.069894810059132</v>
      </c>
      <c r="U55" s="35">
        <f t="shared" si="14"/>
        <v>52.995498014049566</v>
      </c>
      <c r="V55" s="35">
        <f t="shared" si="14"/>
        <v>56.309932474020208</v>
      </c>
      <c r="W55" s="35">
        <f t="shared" si="14"/>
        <v>58.433296033859023</v>
      </c>
      <c r="X55" s="35">
        <f t="shared" si="14"/>
        <v>59.618744857529499</v>
      </c>
      <c r="Y55" s="36">
        <f t="shared" si="14"/>
        <v>59.999999999999993</v>
      </c>
      <c r="Z55" s="1"/>
    </row>
    <row r="56" spans="2:26" x14ac:dyDescent="0.2">
      <c r="B56" s="51">
        <v>70</v>
      </c>
      <c r="C56" s="52">
        <f t="shared" si="15"/>
        <v>1.2217304763960306</v>
      </c>
      <c r="D56" s="21">
        <f t="shared" si="16"/>
        <v>0</v>
      </c>
      <c r="E56" s="22">
        <f t="shared" si="13"/>
        <v>0.44515582958704458</v>
      </c>
      <c r="F56" s="22">
        <f t="shared" si="13"/>
        <v>0.75431697170375256</v>
      </c>
      <c r="G56" s="22">
        <f t="shared" si="13"/>
        <v>0.94156344020582261</v>
      </c>
      <c r="H56" s="22">
        <f t="shared" si="13"/>
        <v>1.0555724850786901</v>
      </c>
      <c r="I56" s="22">
        <f t="shared" si="13"/>
        <v>1.12724241940375</v>
      </c>
      <c r="J56" s="22">
        <f t="shared" si="13"/>
        <v>1.1729332127473164</v>
      </c>
      <c r="K56" s="22">
        <f t="shared" si="13"/>
        <v>1.2012606931915768</v>
      </c>
      <c r="L56" s="22">
        <f t="shared" si="13"/>
        <v>1.2167814302893278</v>
      </c>
      <c r="M56" s="23">
        <f t="shared" si="13"/>
        <v>1.2217304763960306</v>
      </c>
      <c r="N56" s="16"/>
      <c r="O56" s="51">
        <v>70</v>
      </c>
      <c r="P56" s="34">
        <f t="shared" si="17"/>
        <v>0</v>
      </c>
      <c r="Q56" s="35">
        <f t="shared" si="14"/>
        <v>25.505550260982556</v>
      </c>
      <c r="R56" s="35">
        <f t="shared" si="14"/>
        <v>43.219178893714165</v>
      </c>
      <c r="S56" s="35">
        <f t="shared" si="14"/>
        <v>53.947611267612082</v>
      </c>
      <c r="T56" s="35">
        <f t="shared" si="14"/>
        <v>60.479848365145003</v>
      </c>
      <c r="U56" s="35">
        <f t="shared" si="14"/>
        <v>64.586233119950734</v>
      </c>
      <c r="V56" s="35">
        <f t="shared" si="14"/>
        <v>67.204122741141518</v>
      </c>
      <c r="W56" s="35">
        <f t="shared" si="14"/>
        <v>68.827167814837011</v>
      </c>
      <c r="X56" s="35">
        <f t="shared" si="14"/>
        <v>69.716440545470277</v>
      </c>
      <c r="Y56" s="36">
        <f t="shared" si="14"/>
        <v>70</v>
      </c>
      <c r="Z56" s="1"/>
    </row>
    <row r="57" spans="2:26" x14ac:dyDescent="0.2">
      <c r="B57" s="51">
        <v>80</v>
      </c>
      <c r="C57" s="52">
        <f t="shared" si="15"/>
        <v>1.3962634015954636</v>
      </c>
      <c r="D57" s="21">
        <f t="shared" si="16"/>
        <v>0</v>
      </c>
      <c r="E57" s="22">
        <f t="shared" si="13"/>
        <v>0.77774404662882679</v>
      </c>
      <c r="F57" s="22">
        <f t="shared" si="13"/>
        <v>1.09478972057399</v>
      </c>
      <c r="G57" s="22">
        <f t="shared" si="13"/>
        <v>1.2317591358226117</v>
      </c>
      <c r="H57" s="22">
        <f t="shared" si="13"/>
        <v>1.3030660571389012</v>
      </c>
      <c r="I57" s="22">
        <f t="shared" si="13"/>
        <v>1.3445583890249706</v>
      </c>
      <c r="J57" s="22">
        <f t="shared" si="13"/>
        <v>1.3699369709466247</v>
      </c>
      <c r="K57" s="22">
        <f t="shared" si="13"/>
        <v>1.3853099920482981</v>
      </c>
      <c r="L57" s="22">
        <f t="shared" si="13"/>
        <v>1.3936265282981271</v>
      </c>
      <c r="M57" s="23">
        <f t="shared" si="13"/>
        <v>1.3962634015954636</v>
      </c>
      <c r="N57" s="16"/>
      <c r="O57" s="51">
        <v>80</v>
      </c>
      <c r="P57" s="34">
        <f t="shared" si="17"/>
        <v>0</v>
      </c>
      <c r="Q57" s="35">
        <f t="shared" si="14"/>
        <v>44.561451413257672</v>
      </c>
      <c r="R57" s="35">
        <f t="shared" si="14"/>
        <v>62.726830443196334</v>
      </c>
      <c r="S57" s="35">
        <f t="shared" si="14"/>
        <v>70.574599859317175</v>
      </c>
      <c r="T57" s="35">
        <f t="shared" si="14"/>
        <v>74.66018550081202</v>
      </c>
      <c r="U57" s="35">
        <f t="shared" si="14"/>
        <v>77.037521000039888</v>
      </c>
      <c r="V57" s="35">
        <f t="shared" si="14"/>
        <v>78.491606634177671</v>
      </c>
      <c r="W57" s="35">
        <f t="shared" si="14"/>
        <v>79.372415861669111</v>
      </c>
      <c r="X57" s="35">
        <f t="shared" si="14"/>
        <v>79.848918288951864</v>
      </c>
      <c r="Y57" s="36">
        <f t="shared" si="14"/>
        <v>80</v>
      </c>
      <c r="Z57" s="1"/>
    </row>
    <row r="58" spans="2:26" ht="13.5" thickBot="1" x14ac:dyDescent="0.25">
      <c r="B58" s="51">
        <v>90</v>
      </c>
      <c r="C58" s="52">
        <f t="shared" si="15"/>
        <v>1.5707963267948966</v>
      </c>
      <c r="D58" s="24">
        <f t="shared" si="16"/>
        <v>0</v>
      </c>
      <c r="E58" s="25">
        <f t="shared" si="13"/>
        <v>1.5707963267948963</v>
      </c>
      <c r="F58" s="25">
        <f t="shared" si="13"/>
        <v>1.5707963267948963</v>
      </c>
      <c r="G58" s="25">
        <f t="shared" si="13"/>
        <v>1.5707963267948966</v>
      </c>
      <c r="H58" s="25">
        <f t="shared" si="13"/>
        <v>1.5707963267948966</v>
      </c>
      <c r="I58" s="25">
        <f t="shared" si="13"/>
        <v>1.5707963267948966</v>
      </c>
      <c r="J58" s="25">
        <f t="shared" si="13"/>
        <v>1.5707963267948966</v>
      </c>
      <c r="K58" s="25">
        <f t="shared" si="13"/>
        <v>1.5707963267948966</v>
      </c>
      <c r="L58" s="25">
        <f t="shared" si="13"/>
        <v>1.5707963267948966</v>
      </c>
      <c r="M58" s="26">
        <f>ATAN((SIN($C58)*SIN(M$47))/COS($C58))</f>
        <v>1.5707963267948966</v>
      </c>
      <c r="N58" s="16"/>
      <c r="O58" s="51">
        <v>90</v>
      </c>
      <c r="P58" s="37">
        <f t="shared" si="17"/>
        <v>0</v>
      </c>
      <c r="Q58" s="38">
        <f t="shared" si="14"/>
        <v>89.999999999999986</v>
      </c>
      <c r="R58" s="38">
        <f t="shared" si="14"/>
        <v>89.999999999999986</v>
      </c>
      <c r="S58" s="38">
        <f t="shared" si="14"/>
        <v>90</v>
      </c>
      <c r="T58" s="38">
        <f t="shared" si="14"/>
        <v>90</v>
      </c>
      <c r="U58" s="38">
        <f t="shared" si="14"/>
        <v>90</v>
      </c>
      <c r="V58" s="38">
        <f t="shared" si="14"/>
        <v>90</v>
      </c>
      <c r="W58" s="38">
        <f t="shared" si="14"/>
        <v>90</v>
      </c>
      <c r="X58" s="38">
        <f t="shared" si="14"/>
        <v>90</v>
      </c>
      <c r="Y58" s="39">
        <f t="shared" si="14"/>
        <v>90</v>
      </c>
      <c r="Z58" s="1"/>
    </row>
    <row r="59" spans="2:26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26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26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26" ht="14.25" x14ac:dyDescent="0.25">
      <c r="B62" s="47" t="s">
        <v>18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26" x14ac:dyDescent="0.2">
      <c r="B63" s="16"/>
      <c r="C63" s="49" t="s">
        <v>15</v>
      </c>
      <c r="D63" s="16">
        <v>0</v>
      </c>
      <c r="E63" s="16">
        <v>10</v>
      </c>
      <c r="F63" s="16">
        <v>20</v>
      </c>
      <c r="G63" s="16">
        <v>30</v>
      </c>
      <c r="H63" s="16">
        <v>40</v>
      </c>
      <c r="I63" s="16">
        <v>50</v>
      </c>
      <c r="J63" s="16">
        <v>60</v>
      </c>
      <c r="K63" s="16">
        <v>70</v>
      </c>
      <c r="L63" s="16">
        <v>80</v>
      </c>
      <c r="M63" s="16">
        <v>90</v>
      </c>
      <c r="N63" s="16"/>
      <c r="O63" s="16"/>
    </row>
    <row r="64" spans="2:26" x14ac:dyDescent="0.2">
      <c r="B64" s="16"/>
      <c r="C64" s="49" t="s">
        <v>16</v>
      </c>
      <c r="D64" s="17">
        <f t="shared" ref="D64:M64" si="18">D$12*PI()/180</f>
        <v>0</v>
      </c>
      <c r="E64" s="17">
        <f t="shared" si="18"/>
        <v>0.17453292519943295</v>
      </c>
      <c r="F64" s="17">
        <f t="shared" si="18"/>
        <v>0.3490658503988659</v>
      </c>
      <c r="G64" s="17">
        <f t="shared" si="18"/>
        <v>0.52359877559829882</v>
      </c>
      <c r="H64" s="17">
        <f t="shared" si="18"/>
        <v>0.69813170079773179</v>
      </c>
      <c r="I64" s="17">
        <f t="shared" si="18"/>
        <v>0.87266462599716477</v>
      </c>
      <c r="J64" s="17">
        <f t="shared" si="18"/>
        <v>1.0471975511965976</v>
      </c>
      <c r="K64" s="17">
        <f t="shared" si="18"/>
        <v>1.2217304763960306</v>
      </c>
      <c r="L64" s="17">
        <f t="shared" si="18"/>
        <v>1.3962634015954636</v>
      </c>
      <c r="M64" s="17">
        <f t="shared" si="18"/>
        <v>1.5707963267948966</v>
      </c>
      <c r="N64" s="16"/>
      <c r="O64" s="16"/>
    </row>
    <row r="65" spans="2:15" ht="13.5" thickBot="1" x14ac:dyDescent="0.25">
      <c r="B65" s="50" t="s">
        <v>13</v>
      </c>
      <c r="C65" s="50" t="s">
        <v>14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x14ac:dyDescent="0.2">
      <c r="B66" s="51">
        <v>0</v>
      </c>
      <c r="C66" s="52">
        <f>$B66*PI()/180</f>
        <v>0</v>
      </c>
      <c r="D66" s="18">
        <f>LOOKUP(P32,$D$5:$M$5,$D$7:$M$7)*(INT((P32+10)/10)-P32/10)+LOOKUP(P32+10,$D$5:$M$5,$D$7:$M$7)*(P32/10-INT(P32/10))</f>
        <v>1</v>
      </c>
      <c r="E66" s="19">
        <f t="shared" ref="D66:M75" si="19">LOOKUP(Q32,$D$5:$M$5,$D$7:$M$7)*(INT((Q32+10)/10)-Q32/10)+LOOKUP(Q32+10,$D$5:$M$5,$D$7:$M$7)*(Q32/10-INT(Q32/10))</f>
        <v>1</v>
      </c>
      <c r="F66" s="19">
        <f t="shared" si="19"/>
        <v>1</v>
      </c>
      <c r="G66" s="19">
        <f t="shared" si="19"/>
        <v>1</v>
      </c>
      <c r="H66" s="19">
        <f t="shared" si="19"/>
        <v>1</v>
      </c>
      <c r="I66" s="19">
        <f t="shared" si="19"/>
        <v>1</v>
      </c>
      <c r="J66" s="19">
        <f t="shared" si="19"/>
        <v>1</v>
      </c>
      <c r="K66" s="19">
        <f t="shared" si="19"/>
        <v>1</v>
      </c>
      <c r="L66" s="19">
        <f t="shared" si="19"/>
        <v>1</v>
      </c>
      <c r="M66" s="20">
        <f t="shared" si="19"/>
        <v>1</v>
      </c>
      <c r="N66" s="16"/>
      <c r="O66" s="16"/>
    </row>
    <row r="67" spans="2:15" x14ac:dyDescent="0.2">
      <c r="B67" s="51">
        <v>10</v>
      </c>
      <c r="C67" s="52">
        <f t="shared" ref="C67:C75" si="20">$B67*PI()/180</f>
        <v>0.17453292519943295</v>
      </c>
      <c r="D67" s="21">
        <f t="shared" si="19"/>
        <v>1</v>
      </c>
      <c r="E67" s="22">
        <f t="shared" si="19"/>
        <v>1</v>
      </c>
      <c r="F67" s="22">
        <f t="shared" si="19"/>
        <v>1</v>
      </c>
      <c r="G67" s="22">
        <f t="shared" si="19"/>
        <v>1</v>
      </c>
      <c r="H67" s="22">
        <f t="shared" si="19"/>
        <v>1</v>
      </c>
      <c r="I67" s="22">
        <f t="shared" si="19"/>
        <v>1</v>
      </c>
      <c r="J67" s="22">
        <f t="shared" si="19"/>
        <v>1</v>
      </c>
      <c r="K67" s="22">
        <f t="shared" si="19"/>
        <v>1</v>
      </c>
      <c r="L67" s="22">
        <f t="shared" si="19"/>
        <v>1</v>
      </c>
      <c r="M67" s="23">
        <f t="shared" si="19"/>
        <v>1</v>
      </c>
      <c r="N67" s="16"/>
      <c r="O67" s="16"/>
    </row>
    <row r="68" spans="2:15" x14ac:dyDescent="0.2">
      <c r="B68" s="51">
        <v>20</v>
      </c>
      <c r="C68" s="52">
        <f t="shared" si="20"/>
        <v>0.3490658503988659</v>
      </c>
      <c r="D68" s="21">
        <f t="shared" si="19"/>
        <v>0.99</v>
      </c>
      <c r="E68" s="22">
        <f t="shared" si="19"/>
        <v>0.99028025358554095</v>
      </c>
      <c r="F68" s="22">
        <f t="shared" si="19"/>
        <v>0.99111827876909309</v>
      </c>
      <c r="G68" s="22">
        <f t="shared" si="19"/>
        <v>0.99250475924300019</v>
      </c>
      <c r="H68" s="22">
        <f t="shared" si="19"/>
        <v>0.99442060608605232</v>
      </c>
      <c r="I68" s="22">
        <f t="shared" si="19"/>
        <v>0.99683217233647969</v>
      </c>
      <c r="J68" s="22">
        <f t="shared" si="19"/>
        <v>0.99968589518438178</v>
      </c>
      <c r="K68" s="22">
        <f t="shared" si="19"/>
        <v>1</v>
      </c>
      <c r="L68" s="22">
        <f t="shared" si="19"/>
        <v>1</v>
      </c>
      <c r="M68" s="23">
        <f t="shared" si="19"/>
        <v>1</v>
      </c>
      <c r="N68" s="16"/>
      <c r="O68" s="16"/>
    </row>
    <row r="69" spans="2:15" x14ac:dyDescent="0.2">
      <c r="B69" s="51">
        <v>30</v>
      </c>
      <c r="C69" s="52">
        <f t="shared" si="20"/>
        <v>0.52359877559829882</v>
      </c>
      <c r="D69" s="21">
        <f t="shared" si="19"/>
        <v>0.99</v>
      </c>
      <c r="E69" s="22">
        <f t="shared" si="19"/>
        <v>0.97075669624960903</v>
      </c>
      <c r="F69" s="22">
        <f t="shared" si="19"/>
        <v>0.97303752343732108</v>
      </c>
      <c r="G69" s="22">
        <f t="shared" si="19"/>
        <v>0.97686989764584409</v>
      </c>
      <c r="H69" s="22">
        <f t="shared" si="19"/>
        <v>0.9822826904030828</v>
      </c>
      <c r="I69" s="22">
        <f t="shared" si="19"/>
        <v>0.9892788502497738</v>
      </c>
      <c r="J69" s="22">
        <f t="shared" si="19"/>
        <v>0.99389788624801401</v>
      </c>
      <c r="K69" s="22">
        <f t="shared" si="19"/>
        <v>0.99882977056692124</v>
      </c>
      <c r="L69" s="22">
        <f t="shared" si="19"/>
        <v>1</v>
      </c>
      <c r="M69" s="23">
        <f t="shared" si="19"/>
        <v>1</v>
      </c>
      <c r="N69" s="16"/>
      <c r="O69" s="17"/>
    </row>
    <row r="70" spans="2:15" x14ac:dyDescent="0.2">
      <c r="B70" s="51">
        <v>40</v>
      </c>
      <c r="C70" s="52">
        <f t="shared" si="20"/>
        <v>0.69813170079773179</v>
      </c>
      <c r="D70" s="21">
        <f t="shared" si="19"/>
        <v>0.93</v>
      </c>
      <c r="E70" s="22">
        <f t="shared" si="19"/>
        <v>0.93172525217938018</v>
      </c>
      <c r="F70" s="22">
        <f t="shared" si="19"/>
        <v>0.93697748632807065</v>
      </c>
      <c r="G70" s="22">
        <f t="shared" si="19"/>
        <v>0.9459791407248539</v>
      </c>
      <c r="H70" s="22">
        <f t="shared" si="19"/>
        <v>0.95907037116155069</v>
      </c>
      <c r="I70" s="22">
        <f t="shared" si="19"/>
        <v>0.97331845115333349</v>
      </c>
      <c r="J70" s="22">
        <f t="shared" si="19"/>
        <v>0.98447904745076675</v>
      </c>
      <c r="K70" s="22">
        <f t="shared" si="19"/>
        <v>0.99398710450643935</v>
      </c>
      <c r="L70" s="22">
        <f t="shared" si="19"/>
        <v>1</v>
      </c>
      <c r="M70" s="23">
        <f t="shared" si="19"/>
        <v>1</v>
      </c>
      <c r="N70" s="16"/>
      <c r="O70" s="17"/>
    </row>
    <row r="71" spans="2:15" x14ac:dyDescent="0.2">
      <c r="B71" s="51">
        <v>50</v>
      </c>
      <c r="C71" s="52">
        <f t="shared" si="20"/>
        <v>0.87266462599716477</v>
      </c>
      <c r="D71" s="21">
        <f t="shared" si="19"/>
        <v>0.93</v>
      </c>
      <c r="E71" s="22">
        <f t="shared" si="19"/>
        <v>0.86302722760348249</v>
      </c>
      <c r="F71" s="22">
        <f t="shared" si="19"/>
        <v>0.87234308192419829</v>
      </c>
      <c r="G71" s="22">
        <f t="shared" si="19"/>
        <v>0.88866718908663145</v>
      </c>
      <c r="H71" s="22">
        <f t="shared" si="19"/>
        <v>0.91324139768594748</v>
      </c>
      <c r="I71" s="22">
        <f t="shared" si="19"/>
        <v>0.94018512177157942</v>
      </c>
      <c r="J71" s="22">
        <f t="shared" si="19"/>
        <v>0.96684106788467139</v>
      </c>
      <c r="K71" s="22">
        <f t="shared" si="19"/>
        <v>0.98564801482219322</v>
      </c>
      <c r="L71" s="22">
        <f t="shared" si="19"/>
        <v>0.99830792278670555</v>
      </c>
      <c r="M71" s="23">
        <f t="shared" si="19"/>
        <v>1</v>
      </c>
      <c r="N71" s="16"/>
      <c r="O71" s="17"/>
    </row>
    <row r="72" spans="2:15" x14ac:dyDescent="0.2">
      <c r="B72" s="51">
        <v>60</v>
      </c>
      <c r="C72" s="52">
        <f t="shared" si="20"/>
        <v>1.0471975511965976</v>
      </c>
      <c r="D72" s="21">
        <f t="shared" si="19"/>
        <v>0.86000000000000021</v>
      </c>
      <c r="E72" s="22">
        <f t="shared" si="19"/>
        <v>0.76381255142470506</v>
      </c>
      <c r="F72" s="22">
        <f t="shared" si="19"/>
        <v>0.77566703966140982</v>
      </c>
      <c r="G72" s="22">
        <f t="shared" si="19"/>
        <v>0.7969006752597978</v>
      </c>
      <c r="H72" s="22">
        <f t="shared" si="19"/>
        <v>0.83004501985950441</v>
      </c>
      <c r="I72" s="22">
        <f t="shared" si="19"/>
        <v>0.87351073632958609</v>
      </c>
      <c r="J72" s="22">
        <f t="shared" si="19"/>
        <v>0.92374623745608375</v>
      </c>
      <c r="K72" s="22">
        <f t="shared" si="19"/>
        <v>0.96743063180817612</v>
      </c>
      <c r="L72" s="22">
        <f t="shared" si="19"/>
        <v>0.99326042247261281</v>
      </c>
      <c r="M72" s="23">
        <f t="shared" si="19"/>
        <v>1</v>
      </c>
      <c r="N72" s="16"/>
      <c r="O72" s="17"/>
    </row>
    <row r="73" spans="2:15" x14ac:dyDescent="0.2">
      <c r="B73" s="51">
        <v>70</v>
      </c>
      <c r="C73" s="52">
        <f t="shared" si="20"/>
        <v>1.2217304763960306</v>
      </c>
      <c r="D73" s="21">
        <f t="shared" si="19"/>
        <v>0.6</v>
      </c>
      <c r="E73" s="22">
        <f t="shared" si="19"/>
        <v>0.60453695127247553</v>
      </c>
      <c r="F73" s="22">
        <f t="shared" si="19"/>
        <v>0.61876531496260778</v>
      </c>
      <c r="G73" s="22">
        <f t="shared" si="19"/>
        <v>0.64473403614173574</v>
      </c>
      <c r="H73" s="22">
        <f t="shared" si="19"/>
        <v>0.68662027008078819</v>
      </c>
      <c r="I73" s="22">
        <f t="shared" si="19"/>
        <v>0.75232242615767997</v>
      </c>
      <c r="J73" s="22">
        <f t="shared" si="19"/>
        <v>0.82052388732387904</v>
      </c>
      <c r="K73" s="22">
        <f t="shared" si="19"/>
        <v>0.90746574774400091</v>
      </c>
      <c r="L73" s="22">
        <f t="shared" si="19"/>
        <v>0.97898889947803491</v>
      </c>
      <c r="M73" s="23">
        <f t="shared" si="19"/>
        <v>1</v>
      </c>
      <c r="N73" s="16"/>
      <c r="O73" s="17"/>
    </row>
    <row r="74" spans="2:15" x14ac:dyDescent="0.2">
      <c r="B74" s="51">
        <v>80</v>
      </c>
      <c r="C74" s="52">
        <f t="shared" si="20"/>
        <v>1.3962634015954636</v>
      </c>
      <c r="D74" s="21">
        <f t="shared" si="19"/>
        <v>0.36</v>
      </c>
      <c r="E74" s="22">
        <f t="shared" si="19"/>
        <v>0.36362596106515521</v>
      </c>
      <c r="F74" s="22">
        <f t="shared" si="19"/>
        <v>0.37506201931994143</v>
      </c>
      <c r="G74" s="22">
        <f t="shared" si="19"/>
        <v>0.39620144077973563</v>
      </c>
      <c r="H74" s="22">
        <f t="shared" si="19"/>
        <v>0.43109949599904268</v>
      </c>
      <c r="I74" s="22">
        <f t="shared" si="19"/>
        <v>0.48815554798051153</v>
      </c>
      <c r="J74" s="22">
        <f t="shared" si="19"/>
        <v>0.58620960337638739</v>
      </c>
      <c r="K74" s="22">
        <f t="shared" si="19"/>
        <v>0.71637071290885868</v>
      </c>
      <c r="L74" s="22">
        <f t="shared" si="19"/>
        <v>0.89806984010719615</v>
      </c>
      <c r="M74" s="23">
        <f t="shared" si="19"/>
        <v>1</v>
      </c>
      <c r="N74" s="16"/>
      <c r="O74" s="17"/>
    </row>
    <row r="75" spans="2:15" ht="13.5" thickBot="1" x14ac:dyDescent="0.25">
      <c r="B75" s="51">
        <v>90</v>
      </c>
      <c r="C75" s="52">
        <f t="shared" si="20"/>
        <v>1.5707963267948966</v>
      </c>
      <c r="D75" s="24">
        <f t="shared" si="19"/>
        <v>0</v>
      </c>
      <c r="E75" s="25">
        <f t="shared" si="19"/>
        <v>0</v>
      </c>
      <c r="F75" s="25">
        <f t="shared" si="19"/>
        <v>0</v>
      </c>
      <c r="G75" s="25">
        <f t="shared" si="19"/>
        <v>0</v>
      </c>
      <c r="H75" s="25">
        <f t="shared" si="19"/>
        <v>0</v>
      </c>
      <c r="I75" s="25">
        <f t="shared" si="19"/>
        <v>0</v>
      </c>
      <c r="J75" s="25">
        <f t="shared" si="19"/>
        <v>0</v>
      </c>
      <c r="K75" s="25">
        <f t="shared" si="19"/>
        <v>0.36000000000000065</v>
      </c>
      <c r="L75" s="25">
        <f t="shared" si="19"/>
        <v>0.36000000000000065</v>
      </c>
      <c r="M75" s="26">
        <f t="shared" si="19"/>
        <v>1</v>
      </c>
      <c r="N75" s="16"/>
      <c r="O75" s="17"/>
    </row>
    <row r="76" spans="2:15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4.25" x14ac:dyDescent="0.25">
      <c r="B78" s="47" t="s">
        <v>19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x14ac:dyDescent="0.2">
      <c r="B79" s="16"/>
      <c r="C79" s="49" t="s">
        <v>15</v>
      </c>
      <c r="D79" s="16">
        <v>0</v>
      </c>
      <c r="E79" s="16">
        <v>10</v>
      </c>
      <c r="F79" s="16">
        <v>20</v>
      </c>
      <c r="G79" s="16">
        <v>30</v>
      </c>
      <c r="H79" s="16">
        <v>40</v>
      </c>
      <c r="I79" s="16">
        <v>50</v>
      </c>
      <c r="J79" s="16">
        <v>60</v>
      </c>
      <c r="K79" s="16">
        <v>70</v>
      </c>
      <c r="L79" s="16">
        <v>80</v>
      </c>
      <c r="M79" s="16">
        <v>90</v>
      </c>
      <c r="N79" s="16"/>
      <c r="O79" s="16"/>
    </row>
    <row r="80" spans="2:15" x14ac:dyDescent="0.2">
      <c r="B80" s="16"/>
      <c r="C80" s="49" t="s">
        <v>16</v>
      </c>
      <c r="D80" s="17">
        <f t="shared" ref="D80:M80" si="21">D$12*PI()/180</f>
        <v>0</v>
      </c>
      <c r="E80" s="17">
        <f t="shared" si="21"/>
        <v>0.17453292519943295</v>
      </c>
      <c r="F80" s="17">
        <f t="shared" si="21"/>
        <v>0.3490658503988659</v>
      </c>
      <c r="G80" s="17">
        <f t="shared" si="21"/>
        <v>0.52359877559829882</v>
      </c>
      <c r="H80" s="17">
        <f t="shared" si="21"/>
        <v>0.69813170079773179</v>
      </c>
      <c r="I80" s="17">
        <f t="shared" si="21"/>
        <v>0.87266462599716477</v>
      </c>
      <c r="J80" s="17">
        <f t="shared" si="21"/>
        <v>1.0471975511965976</v>
      </c>
      <c r="K80" s="17">
        <f t="shared" si="21"/>
        <v>1.2217304763960306</v>
      </c>
      <c r="L80" s="17">
        <f t="shared" si="21"/>
        <v>1.3962634015954636</v>
      </c>
      <c r="M80" s="17">
        <f t="shared" si="21"/>
        <v>1.5707963267948966</v>
      </c>
      <c r="N80" s="16"/>
      <c r="O80" s="16"/>
    </row>
    <row r="81" spans="2:15" ht="13.5" thickBot="1" x14ac:dyDescent="0.25">
      <c r="B81" s="50" t="s">
        <v>13</v>
      </c>
      <c r="C81" s="50" t="s">
        <v>14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x14ac:dyDescent="0.2">
      <c r="B82" s="51">
        <v>0</v>
      </c>
      <c r="C82" s="52">
        <f>$B82*PI()/180</f>
        <v>0</v>
      </c>
      <c r="D82" s="18">
        <f>LOOKUP(P49,$D$5:$M$5,$D$8:$M$8)*(INT((P49+10)/10)-P49/10)+LOOKUP(P49+10,$D$5:$M$5,$D$8:$M$8)*(P49/10-INT(P49/10))</f>
        <v>1</v>
      </c>
      <c r="E82" s="19">
        <f t="shared" ref="E82:M91" si="22">LOOKUP(Q49,$D$5:$M$5,$D$8:$M$8)*(INT((Q49+10)/10)-Q49/10)+LOOKUP(Q49+10,$D$5:$M$5,$D$8:$M$8)*(Q49/10-INT(Q49/10))</f>
        <v>1</v>
      </c>
      <c r="F82" s="19">
        <f t="shared" si="22"/>
        <v>1</v>
      </c>
      <c r="G82" s="19">
        <f t="shared" si="22"/>
        <v>1</v>
      </c>
      <c r="H82" s="19">
        <f t="shared" si="22"/>
        <v>1</v>
      </c>
      <c r="I82" s="19">
        <f t="shared" si="22"/>
        <v>1</v>
      </c>
      <c r="J82" s="19">
        <f t="shared" si="22"/>
        <v>1</v>
      </c>
      <c r="K82" s="19">
        <f t="shared" si="22"/>
        <v>1</v>
      </c>
      <c r="L82" s="19">
        <f t="shared" si="22"/>
        <v>1</v>
      </c>
      <c r="M82" s="20">
        <f t="shared" si="22"/>
        <v>1</v>
      </c>
      <c r="N82" s="16"/>
      <c r="O82" s="17"/>
    </row>
    <row r="83" spans="2:15" x14ac:dyDescent="0.2">
      <c r="B83" s="51">
        <v>10</v>
      </c>
      <c r="C83" s="52">
        <f t="shared" ref="C83:C91" si="23">$B83*PI()/180</f>
        <v>0.17453292519943295</v>
      </c>
      <c r="D83" s="21">
        <f t="shared" ref="D83:D91" si="24">LOOKUP(P50,$D$5:$M$5,$D$8:$M$8)*(INT((P50+10)/10)-P50/10)+LOOKUP(P50+10,$D$5:$M$5,$D$8:$M$8)*(P50/10-INT(P50/10))</f>
        <v>1</v>
      </c>
      <c r="E83" s="22">
        <f t="shared" si="22"/>
        <v>1</v>
      </c>
      <c r="F83" s="22">
        <f t="shared" si="22"/>
        <v>1</v>
      </c>
      <c r="G83" s="22">
        <f t="shared" si="22"/>
        <v>1</v>
      </c>
      <c r="H83" s="22">
        <f t="shared" si="22"/>
        <v>1</v>
      </c>
      <c r="I83" s="22">
        <f t="shared" si="22"/>
        <v>1</v>
      </c>
      <c r="J83" s="22">
        <f t="shared" si="22"/>
        <v>1</v>
      </c>
      <c r="K83" s="22">
        <f t="shared" si="22"/>
        <v>1</v>
      </c>
      <c r="L83" s="22">
        <f t="shared" si="22"/>
        <v>1</v>
      </c>
      <c r="M83" s="23">
        <f t="shared" si="22"/>
        <v>1</v>
      </c>
      <c r="N83" s="16"/>
      <c r="O83" s="17"/>
    </row>
    <row r="84" spans="2:15" x14ac:dyDescent="0.2">
      <c r="B84" s="51">
        <v>20</v>
      </c>
      <c r="C84" s="52">
        <f t="shared" si="23"/>
        <v>0.3490658503988659</v>
      </c>
      <c r="D84" s="21">
        <f t="shared" si="24"/>
        <v>1</v>
      </c>
      <c r="E84" s="22">
        <f t="shared" si="22"/>
        <v>1</v>
      </c>
      <c r="F84" s="22">
        <f t="shared" si="22"/>
        <v>1</v>
      </c>
      <c r="G84" s="22">
        <f t="shared" si="22"/>
        <v>0.99968589518438178</v>
      </c>
      <c r="H84" s="22">
        <f t="shared" si="22"/>
        <v>0.99683217233647969</v>
      </c>
      <c r="I84" s="22">
        <f t="shared" si="22"/>
        <v>0.99442060608605232</v>
      </c>
      <c r="J84" s="22">
        <f t="shared" si="22"/>
        <v>0.99250475924300019</v>
      </c>
      <c r="K84" s="22">
        <f t="shared" si="22"/>
        <v>0.99111827876909309</v>
      </c>
      <c r="L84" s="22">
        <f t="shared" si="22"/>
        <v>0.99028025358554095</v>
      </c>
      <c r="M84" s="23">
        <f t="shared" si="22"/>
        <v>0.99</v>
      </c>
      <c r="N84" s="16"/>
      <c r="O84" s="17"/>
    </row>
    <row r="85" spans="2:15" x14ac:dyDescent="0.2">
      <c r="B85" s="51">
        <v>30</v>
      </c>
      <c r="C85" s="52">
        <f t="shared" si="23"/>
        <v>0.52359877559829882</v>
      </c>
      <c r="D85" s="21">
        <f t="shared" si="24"/>
        <v>1</v>
      </c>
      <c r="E85" s="22">
        <f t="shared" si="22"/>
        <v>1</v>
      </c>
      <c r="F85" s="22">
        <f t="shared" si="22"/>
        <v>0.99882977056692124</v>
      </c>
      <c r="G85" s="22">
        <f t="shared" si="22"/>
        <v>0.99389788624801401</v>
      </c>
      <c r="H85" s="22">
        <f t="shared" si="22"/>
        <v>0.9892788502497738</v>
      </c>
      <c r="I85" s="22">
        <f t="shared" si="22"/>
        <v>0.9822826904030828</v>
      </c>
      <c r="J85" s="22">
        <f t="shared" si="22"/>
        <v>0.97686989764584409</v>
      </c>
      <c r="K85" s="22">
        <f t="shared" si="22"/>
        <v>0.97303752343732108</v>
      </c>
      <c r="L85" s="22">
        <f t="shared" si="22"/>
        <v>0.97075669624960903</v>
      </c>
      <c r="M85" s="23">
        <f t="shared" si="22"/>
        <v>0.99</v>
      </c>
      <c r="N85" s="16"/>
      <c r="O85" s="17"/>
    </row>
    <row r="86" spans="2:15" x14ac:dyDescent="0.2">
      <c r="B86" s="51">
        <v>40</v>
      </c>
      <c r="C86" s="52">
        <f t="shared" si="23"/>
        <v>0.69813170079773179</v>
      </c>
      <c r="D86" s="21">
        <f t="shared" si="24"/>
        <v>1</v>
      </c>
      <c r="E86" s="22">
        <f t="shared" si="22"/>
        <v>1</v>
      </c>
      <c r="F86" s="22">
        <f t="shared" si="22"/>
        <v>0.99398710450643935</v>
      </c>
      <c r="G86" s="22">
        <f t="shared" si="22"/>
        <v>0.98447904745076675</v>
      </c>
      <c r="H86" s="22">
        <f t="shared" si="22"/>
        <v>0.97331845115333371</v>
      </c>
      <c r="I86" s="22">
        <f t="shared" si="22"/>
        <v>0.95907037116155069</v>
      </c>
      <c r="J86" s="22">
        <f t="shared" si="22"/>
        <v>0.9459791407248539</v>
      </c>
      <c r="K86" s="22">
        <f t="shared" si="22"/>
        <v>0.93697748632807065</v>
      </c>
      <c r="L86" s="22">
        <f t="shared" si="22"/>
        <v>0.93172525217938018</v>
      </c>
      <c r="M86" s="23">
        <f t="shared" si="22"/>
        <v>0.93</v>
      </c>
      <c r="N86" s="16"/>
      <c r="O86" s="17"/>
    </row>
    <row r="87" spans="2:15" x14ac:dyDescent="0.2">
      <c r="B87" s="51">
        <v>50</v>
      </c>
      <c r="C87" s="52">
        <f t="shared" si="23"/>
        <v>0.87266462599716477</v>
      </c>
      <c r="D87" s="21">
        <f t="shared" si="24"/>
        <v>1</v>
      </c>
      <c r="E87" s="22">
        <f t="shared" si="22"/>
        <v>0.99830792278670555</v>
      </c>
      <c r="F87" s="22">
        <f t="shared" si="22"/>
        <v>0.98564801482219333</v>
      </c>
      <c r="G87" s="22">
        <f t="shared" si="22"/>
        <v>0.96684106788467139</v>
      </c>
      <c r="H87" s="22">
        <f t="shared" si="22"/>
        <v>0.94018512177157942</v>
      </c>
      <c r="I87" s="22">
        <f t="shared" si="22"/>
        <v>0.91324139768594748</v>
      </c>
      <c r="J87" s="22">
        <f t="shared" si="22"/>
        <v>0.88866718908663145</v>
      </c>
      <c r="K87" s="22">
        <f t="shared" si="22"/>
        <v>0.87234308192419829</v>
      </c>
      <c r="L87" s="22">
        <f t="shared" si="22"/>
        <v>0.86302722760348249</v>
      </c>
      <c r="M87" s="23">
        <f t="shared" si="22"/>
        <v>0.93</v>
      </c>
      <c r="N87" s="16"/>
      <c r="O87" s="17"/>
    </row>
    <row r="88" spans="2:15" x14ac:dyDescent="0.2">
      <c r="B88" s="51">
        <v>60</v>
      </c>
      <c r="C88" s="52">
        <f t="shared" si="23"/>
        <v>1.0471975511965976</v>
      </c>
      <c r="D88" s="21">
        <f t="shared" si="24"/>
        <v>1</v>
      </c>
      <c r="E88" s="22">
        <f t="shared" si="22"/>
        <v>0.99326042247261281</v>
      </c>
      <c r="F88" s="22">
        <f t="shared" si="22"/>
        <v>0.96743063180817612</v>
      </c>
      <c r="G88" s="22">
        <f t="shared" si="22"/>
        <v>0.92374623745608375</v>
      </c>
      <c r="H88" s="22">
        <f t="shared" si="22"/>
        <v>0.87351073632958609</v>
      </c>
      <c r="I88" s="22">
        <f t="shared" si="22"/>
        <v>0.83004501985950441</v>
      </c>
      <c r="J88" s="22">
        <f t="shared" si="22"/>
        <v>0.79690067525979802</v>
      </c>
      <c r="K88" s="22">
        <f t="shared" si="22"/>
        <v>0.77566703966140982</v>
      </c>
      <c r="L88" s="22">
        <f t="shared" si="22"/>
        <v>0.76381255142470506</v>
      </c>
      <c r="M88" s="23">
        <f t="shared" si="22"/>
        <v>0.86000000000000021</v>
      </c>
      <c r="N88" s="16"/>
      <c r="O88" s="17"/>
    </row>
    <row r="89" spans="2:15" x14ac:dyDescent="0.2">
      <c r="B89" s="51">
        <v>70</v>
      </c>
      <c r="C89" s="52">
        <f t="shared" si="23"/>
        <v>1.2217304763960306</v>
      </c>
      <c r="D89" s="21">
        <f t="shared" si="24"/>
        <v>1</v>
      </c>
      <c r="E89" s="22">
        <f t="shared" si="22"/>
        <v>0.9789888994780348</v>
      </c>
      <c r="F89" s="22">
        <f t="shared" si="22"/>
        <v>0.90746574774400091</v>
      </c>
      <c r="G89" s="22">
        <f t="shared" si="22"/>
        <v>0.82052388732387915</v>
      </c>
      <c r="H89" s="22">
        <f t="shared" si="22"/>
        <v>0.75232242615767997</v>
      </c>
      <c r="I89" s="22">
        <f t="shared" si="22"/>
        <v>0.68662027008078819</v>
      </c>
      <c r="J89" s="22">
        <f t="shared" si="22"/>
        <v>0.64473403614173574</v>
      </c>
      <c r="K89" s="22">
        <f t="shared" si="22"/>
        <v>0.61876531496260778</v>
      </c>
      <c r="L89" s="22">
        <f t="shared" si="22"/>
        <v>0.60453695127247553</v>
      </c>
      <c r="M89" s="23">
        <f t="shared" si="22"/>
        <v>0.6</v>
      </c>
      <c r="N89" s="16"/>
      <c r="O89" s="17"/>
    </row>
    <row r="90" spans="2:15" x14ac:dyDescent="0.2">
      <c r="B90" s="51">
        <v>80</v>
      </c>
      <c r="C90" s="52">
        <f t="shared" si="23"/>
        <v>1.3962634015954636</v>
      </c>
      <c r="D90" s="21">
        <f t="shared" si="24"/>
        <v>1</v>
      </c>
      <c r="E90" s="22">
        <f t="shared" si="22"/>
        <v>0.89806984010719626</v>
      </c>
      <c r="F90" s="22">
        <f t="shared" si="22"/>
        <v>0.71637071290885868</v>
      </c>
      <c r="G90" s="22">
        <f t="shared" si="22"/>
        <v>0.58620960337638783</v>
      </c>
      <c r="H90" s="22">
        <f t="shared" si="22"/>
        <v>0.48815554798051153</v>
      </c>
      <c r="I90" s="22">
        <f t="shared" si="22"/>
        <v>0.43109949599904268</v>
      </c>
      <c r="J90" s="22">
        <f t="shared" si="22"/>
        <v>0.39620144077973579</v>
      </c>
      <c r="K90" s="22">
        <f t="shared" si="22"/>
        <v>0.37506201931994143</v>
      </c>
      <c r="L90" s="22">
        <f t="shared" si="22"/>
        <v>0.36362596106515521</v>
      </c>
      <c r="M90" s="23">
        <f t="shared" si="22"/>
        <v>0.36</v>
      </c>
      <c r="N90" s="16"/>
      <c r="O90" s="17"/>
    </row>
    <row r="91" spans="2:15" ht="13.5" thickBot="1" x14ac:dyDescent="0.25">
      <c r="B91" s="51">
        <v>90</v>
      </c>
      <c r="C91" s="52">
        <f t="shared" si="23"/>
        <v>1.5707963267948966</v>
      </c>
      <c r="D91" s="24">
        <f t="shared" si="24"/>
        <v>1</v>
      </c>
      <c r="E91" s="25">
        <f t="shared" si="22"/>
        <v>0.36000000000000065</v>
      </c>
      <c r="F91" s="25">
        <f t="shared" si="22"/>
        <v>0.36000000000000065</v>
      </c>
      <c r="G91" s="25">
        <f t="shared" si="22"/>
        <v>0</v>
      </c>
      <c r="H91" s="25">
        <f t="shared" si="22"/>
        <v>0</v>
      </c>
      <c r="I91" s="25">
        <f t="shared" si="22"/>
        <v>0</v>
      </c>
      <c r="J91" s="25">
        <f t="shared" si="22"/>
        <v>0</v>
      </c>
      <c r="K91" s="25">
        <f t="shared" si="22"/>
        <v>0</v>
      </c>
      <c r="L91" s="25">
        <f t="shared" si="22"/>
        <v>0</v>
      </c>
      <c r="M91" s="26">
        <f t="shared" si="22"/>
        <v>0</v>
      </c>
      <c r="N91" s="16"/>
      <c r="O91" s="17"/>
    </row>
    <row r="92" spans="2:15" x14ac:dyDescent="0.2">
      <c r="B92" s="16"/>
      <c r="C92" s="17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2:15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4.25" x14ac:dyDescent="0.25">
      <c r="B94" s="48" t="s">
        <v>23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2:15" x14ac:dyDescent="0.2">
      <c r="B95" s="16"/>
      <c r="C95" s="49" t="s">
        <v>15</v>
      </c>
      <c r="D95" s="16">
        <v>0</v>
      </c>
      <c r="E95" s="16">
        <v>10</v>
      </c>
      <c r="F95" s="16">
        <v>20</v>
      </c>
      <c r="G95" s="16">
        <v>30</v>
      </c>
      <c r="H95" s="16">
        <v>40</v>
      </c>
      <c r="I95" s="16">
        <v>50</v>
      </c>
      <c r="J95" s="16">
        <v>60</v>
      </c>
      <c r="K95" s="16">
        <v>70</v>
      </c>
      <c r="L95" s="16">
        <v>80</v>
      </c>
      <c r="M95" s="16">
        <v>90</v>
      </c>
      <c r="N95" s="16"/>
      <c r="O95" s="16"/>
    </row>
    <row r="96" spans="2:15" x14ac:dyDescent="0.2">
      <c r="B96" s="16"/>
      <c r="C96" s="49" t="s">
        <v>16</v>
      </c>
      <c r="D96" s="17">
        <f t="shared" ref="D96:M96" si="25">D$12*PI()/180</f>
        <v>0</v>
      </c>
      <c r="E96" s="17">
        <f t="shared" si="25"/>
        <v>0.17453292519943295</v>
      </c>
      <c r="F96" s="17">
        <f t="shared" si="25"/>
        <v>0.3490658503988659</v>
      </c>
      <c r="G96" s="17">
        <f t="shared" si="25"/>
        <v>0.52359877559829882</v>
      </c>
      <c r="H96" s="17">
        <f t="shared" si="25"/>
        <v>0.69813170079773179</v>
      </c>
      <c r="I96" s="17">
        <f t="shared" si="25"/>
        <v>0.87266462599716477</v>
      </c>
      <c r="J96" s="17">
        <f t="shared" si="25"/>
        <v>1.0471975511965976</v>
      </c>
      <c r="K96" s="17">
        <f t="shared" si="25"/>
        <v>1.2217304763960306</v>
      </c>
      <c r="L96" s="17">
        <f t="shared" si="25"/>
        <v>1.3962634015954636</v>
      </c>
      <c r="M96" s="17">
        <f t="shared" si="25"/>
        <v>1.5707963267948966</v>
      </c>
      <c r="N96" s="16"/>
      <c r="O96" s="16"/>
    </row>
    <row r="97" spans="2:15" ht="13.5" thickBot="1" x14ac:dyDescent="0.25">
      <c r="B97" s="50" t="s">
        <v>13</v>
      </c>
      <c r="C97" s="50" t="s">
        <v>14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2:15" x14ac:dyDescent="0.2">
      <c r="B98" s="16">
        <v>0</v>
      </c>
      <c r="C98" s="17">
        <f>$B98*PI()/180</f>
        <v>0</v>
      </c>
      <c r="D98" s="18">
        <f>D66*D82</f>
        <v>1</v>
      </c>
      <c r="E98" s="19">
        <f t="shared" ref="E98:M98" si="26">E66*E82</f>
        <v>1</v>
      </c>
      <c r="F98" s="19">
        <f t="shared" si="26"/>
        <v>1</v>
      </c>
      <c r="G98" s="19">
        <f t="shared" si="26"/>
        <v>1</v>
      </c>
      <c r="H98" s="19">
        <f t="shared" si="26"/>
        <v>1</v>
      </c>
      <c r="I98" s="19">
        <f t="shared" si="26"/>
        <v>1</v>
      </c>
      <c r="J98" s="19">
        <f t="shared" si="26"/>
        <v>1</v>
      </c>
      <c r="K98" s="19">
        <f t="shared" si="26"/>
        <v>1</v>
      </c>
      <c r="L98" s="19">
        <f t="shared" si="26"/>
        <v>1</v>
      </c>
      <c r="M98" s="20">
        <f t="shared" si="26"/>
        <v>1</v>
      </c>
      <c r="N98" s="16"/>
      <c r="O98" s="17"/>
    </row>
    <row r="99" spans="2:15" x14ac:dyDescent="0.2">
      <c r="B99" s="16">
        <v>10</v>
      </c>
      <c r="C99" s="17">
        <f t="shared" ref="C99:C107" si="27">$B99*PI()/180</f>
        <v>0.17453292519943295</v>
      </c>
      <c r="D99" s="21">
        <f t="shared" ref="D99:M107" si="28">D67*D83</f>
        <v>1</v>
      </c>
      <c r="E99" s="22">
        <f t="shared" si="28"/>
        <v>1</v>
      </c>
      <c r="F99" s="22">
        <f t="shared" si="28"/>
        <v>1</v>
      </c>
      <c r="G99" s="22">
        <f t="shared" si="28"/>
        <v>1</v>
      </c>
      <c r="H99" s="22">
        <f t="shared" si="28"/>
        <v>1</v>
      </c>
      <c r="I99" s="22">
        <f t="shared" si="28"/>
        <v>1</v>
      </c>
      <c r="J99" s="22">
        <f t="shared" si="28"/>
        <v>1</v>
      </c>
      <c r="K99" s="22">
        <f t="shared" si="28"/>
        <v>1</v>
      </c>
      <c r="L99" s="22">
        <f t="shared" si="28"/>
        <v>1</v>
      </c>
      <c r="M99" s="23">
        <f t="shared" si="28"/>
        <v>1</v>
      </c>
      <c r="N99" s="16"/>
      <c r="O99" s="17"/>
    </row>
    <row r="100" spans="2:15" x14ac:dyDescent="0.2">
      <c r="B100" s="16">
        <v>20</v>
      </c>
      <c r="C100" s="17">
        <f t="shared" si="27"/>
        <v>0.3490658503988659</v>
      </c>
      <c r="D100" s="21">
        <f t="shared" si="28"/>
        <v>0.99</v>
      </c>
      <c r="E100" s="22">
        <f t="shared" si="28"/>
        <v>0.99028025358554095</v>
      </c>
      <c r="F100" s="22">
        <f t="shared" si="28"/>
        <v>0.99111827876909309</v>
      </c>
      <c r="G100" s="22">
        <f t="shared" si="28"/>
        <v>0.99219300871859795</v>
      </c>
      <c r="H100" s="22">
        <f t="shared" si="28"/>
        <v>0.99127045298091832</v>
      </c>
      <c r="I100" s="22">
        <f t="shared" si="28"/>
        <v>0.99127045298091832</v>
      </c>
      <c r="J100" s="22">
        <f t="shared" si="28"/>
        <v>0.99219300871859795</v>
      </c>
      <c r="K100" s="22">
        <f t="shared" si="28"/>
        <v>0.99111827876909309</v>
      </c>
      <c r="L100" s="22">
        <f t="shared" si="28"/>
        <v>0.99028025358554095</v>
      </c>
      <c r="M100" s="23">
        <f t="shared" si="28"/>
        <v>0.99</v>
      </c>
      <c r="N100" s="16"/>
      <c r="O100" s="17"/>
    </row>
    <row r="101" spans="2:15" x14ac:dyDescent="0.2">
      <c r="B101" s="16">
        <v>30</v>
      </c>
      <c r="C101" s="17">
        <f t="shared" si="27"/>
        <v>0.52359877559829882</v>
      </c>
      <c r="D101" s="21">
        <f t="shared" si="28"/>
        <v>0.99</v>
      </c>
      <c r="E101" s="22">
        <f t="shared" si="28"/>
        <v>0.97075669624960903</v>
      </c>
      <c r="F101" s="22">
        <f t="shared" si="28"/>
        <v>0.97189884628790468</v>
      </c>
      <c r="G101" s="22">
        <f t="shared" si="28"/>
        <v>0.9709089264095182</v>
      </c>
      <c r="H101" s="22">
        <f t="shared" si="28"/>
        <v>0.97175149058221633</v>
      </c>
      <c r="I101" s="22">
        <f t="shared" si="28"/>
        <v>0.97175149058221633</v>
      </c>
      <c r="J101" s="22">
        <f t="shared" si="28"/>
        <v>0.9709089264095182</v>
      </c>
      <c r="K101" s="22">
        <f t="shared" si="28"/>
        <v>0.97189884628790468</v>
      </c>
      <c r="L101" s="22">
        <f t="shared" si="28"/>
        <v>0.97075669624960903</v>
      </c>
      <c r="M101" s="23">
        <f t="shared" si="28"/>
        <v>0.99</v>
      </c>
      <c r="N101" s="16"/>
      <c r="O101" s="17"/>
    </row>
    <row r="102" spans="2:15" x14ac:dyDescent="0.2">
      <c r="B102" s="16">
        <v>40</v>
      </c>
      <c r="C102" s="17">
        <f t="shared" si="27"/>
        <v>0.69813170079773179</v>
      </c>
      <c r="D102" s="21">
        <f t="shared" si="28"/>
        <v>0.93</v>
      </c>
      <c r="E102" s="22">
        <f t="shared" si="28"/>
        <v>0.93172525217938018</v>
      </c>
      <c r="F102" s="22">
        <f t="shared" si="28"/>
        <v>0.93134353862296082</v>
      </c>
      <c r="G102" s="22">
        <f t="shared" si="28"/>
        <v>0.93129664336909901</v>
      </c>
      <c r="H102" s="22">
        <f t="shared" si="28"/>
        <v>0.93348088820601338</v>
      </c>
      <c r="I102" s="22">
        <f t="shared" si="28"/>
        <v>0.93348088820601316</v>
      </c>
      <c r="J102" s="22">
        <f t="shared" si="28"/>
        <v>0.93129664336909901</v>
      </c>
      <c r="K102" s="22">
        <f t="shared" si="28"/>
        <v>0.93134353862296082</v>
      </c>
      <c r="L102" s="22">
        <f t="shared" si="28"/>
        <v>0.93172525217938018</v>
      </c>
      <c r="M102" s="23">
        <f t="shared" si="28"/>
        <v>0.93</v>
      </c>
      <c r="N102" s="16"/>
      <c r="O102" s="17"/>
    </row>
    <row r="103" spans="2:15" x14ac:dyDescent="0.2">
      <c r="B103" s="16">
        <v>50</v>
      </c>
      <c r="C103" s="17">
        <f t="shared" si="27"/>
        <v>0.87266462599716477</v>
      </c>
      <c r="D103" s="21">
        <f t="shared" si="28"/>
        <v>0.93</v>
      </c>
      <c r="E103" s="22">
        <f t="shared" si="28"/>
        <v>0.86156691889720194</v>
      </c>
      <c r="F103" s="22">
        <f t="shared" si="28"/>
        <v>0.85982322694246005</v>
      </c>
      <c r="G103" s="22">
        <f t="shared" si="28"/>
        <v>0.85919993409058792</v>
      </c>
      <c r="H103" s="22">
        <f t="shared" si="28"/>
        <v>0.85861597469020989</v>
      </c>
      <c r="I103" s="22">
        <f t="shared" si="28"/>
        <v>0.85861597469020989</v>
      </c>
      <c r="J103" s="22">
        <f t="shared" si="28"/>
        <v>0.85919993409058792</v>
      </c>
      <c r="K103" s="22">
        <f t="shared" si="28"/>
        <v>0.85982322694245994</v>
      </c>
      <c r="L103" s="22">
        <f t="shared" si="28"/>
        <v>0.86156691889720194</v>
      </c>
      <c r="M103" s="23">
        <f t="shared" si="28"/>
        <v>0.93</v>
      </c>
      <c r="N103" s="16"/>
      <c r="O103" s="17"/>
    </row>
    <row r="104" spans="2:15" x14ac:dyDescent="0.2">
      <c r="B104" s="16">
        <v>60</v>
      </c>
      <c r="C104" s="17">
        <f t="shared" si="27"/>
        <v>1.0471975511965976</v>
      </c>
      <c r="D104" s="21">
        <f t="shared" si="28"/>
        <v>0.86000000000000021</v>
      </c>
      <c r="E104" s="22">
        <f t="shared" si="28"/>
        <v>0.75866477751798689</v>
      </c>
      <c r="F104" s="22">
        <f t="shared" si="28"/>
        <v>0.7504040542524153</v>
      </c>
      <c r="G104" s="22">
        <f t="shared" si="28"/>
        <v>0.73613400039745069</v>
      </c>
      <c r="H104" s="22">
        <f t="shared" si="28"/>
        <v>0.72505323648418163</v>
      </c>
      <c r="I104" s="22">
        <f t="shared" si="28"/>
        <v>0.72505323648418163</v>
      </c>
      <c r="J104" s="22">
        <f t="shared" si="28"/>
        <v>0.73613400039745092</v>
      </c>
      <c r="K104" s="22">
        <f t="shared" si="28"/>
        <v>0.7504040542524153</v>
      </c>
      <c r="L104" s="22">
        <f t="shared" si="28"/>
        <v>0.75866477751798689</v>
      </c>
      <c r="M104" s="23">
        <f t="shared" si="28"/>
        <v>0.86000000000000021</v>
      </c>
      <c r="N104" s="16"/>
      <c r="O104" s="17"/>
    </row>
    <row r="105" spans="2:15" x14ac:dyDescent="0.2">
      <c r="B105" s="16">
        <v>70</v>
      </c>
      <c r="C105" s="17">
        <f t="shared" si="27"/>
        <v>1.2217304763960306</v>
      </c>
      <c r="D105" s="21">
        <f t="shared" si="28"/>
        <v>0.6</v>
      </c>
      <c r="E105" s="22">
        <f t="shared" si="28"/>
        <v>0.59183496462004714</v>
      </c>
      <c r="F105" s="22">
        <f t="shared" si="28"/>
        <v>0.56150832922059513</v>
      </c>
      <c r="G105" s="22">
        <f t="shared" si="28"/>
        <v>0.52901967762503144</v>
      </c>
      <c r="H105" s="22">
        <f t="shared" si="28"/>
        <v>0.51655982743622009</v>
      </c>
      <c r="I105" s="22">
        <f t="shared" si="28"/>
        <v>0.51655982743622009</v>
      </c>
      <c r="J105" s="22">
        <f t="shared" si="28"/>
        <v>0.52901967762503133</v>
      </c>
      <c r="K105" s="22">
        <f t="shared" si="28"/>
        <v>0.56150832922059513</v>
      </c>
      <c r="L105" s="22">
        <f t="shared" si="28"/>
        <v>0.59183496462004725</v>
      </c>
      <c r="M105" s="23">
        <f t="shared" si="28"/>
        <v>0.6</v>
      </c>
      <c r="N105" s="16"/>
      <c r="O105" s="17"/>
    </row>
    <row r="106" spans="2:15" x14ac:dyDescent="0.2">
      <c r="B106" s="16">
        <v>80</v>
      </c>
      <c r="C106" s="17">
        <f t="shared" si="27"/>
        <v>1.3962634015954636</v>
      </c>
      <c r="D106" s="21">
        <f t="shared" si="28"/>
        <v>0.36</v>
      </c>
      <c r="E106" s="22">
        <f t="shared" si="28"/>
        <v>0.32656150871260953</v>
      </c>
      <c r="F106" s="22">
        <f t="shared" si="28"/>
        <v>0.26868344616526257</v>
      </c>
      <c r="G106" s="22">
        <f t="shared" si="28"/>
        <v>0.23225708945664222</v>
      </c>
      <c r="H106" s="22">
        <f t="shared" si="28"/>
        <v>0.21044361070353501</v>
      </c>
      <c r="I106" s="22">
        <f t="shared" si="28"/>
        <v>0.21044361070353501</v>
      </c>
      <c r="J106" s="22">
        <f t="shared" si="28"/>
        <v>0.23225708945664217</v>
      </c>
      <c r="K106" s="22">
        <f t="shared" si="28"/>
        <v>0.26868344616526257</v>
      </c>
      <c r="L106" s="22">
        <f t="shared" si="28"/>
        <v>0.32656150871260947</v>
      </c>
      <c r="M106" s="23">
        <f t="shared" si="28"/>
        <v>0.36</v>
      </c>
      <c r="N106" s="16"/>
      <c r="O106" s="17"/>
    </row>
    <row r="107" spans="2:15" ht="13.5" thickBot="1" x14ac:dyDescent="0.25">
      <c r="B107" s="16">
        <v>90</v>
      </c>
      <c r="C107" s="17">
        <f t="shared" si="27"/>
        <v>1.5707963267948966</v>
      </c>
      <c r="D107" s="24">
        <f t="shared" si="28"/>
        <v>0</v>
      </c>
      <c r="E107" s="25">
        <f t="shared" si="28"/>
        <v>0</v>
      </c>
      <c r="F107" s="25">
        <f t="shared" si="28"/>
        <v>0</v>
      </c>
      <c r="G107" s="25">
        <f t="shared" si="28"/>
        <v>0</v>
      </c>
      <c r="H107" s="25">
        <f t="shared" si="28"/>
        <v>0</v>
      </c>
      <c r="I107" s="25">
        <f t="shared" si="28"/>
        <v>0</v>
      </c>
      <c r="J107" s="25">
        <f t="shared" si="28"/>
        <v>0</v>
      </c>
      <c r="K107" s="25">
        <f t="shared" si="28"/>
        <v>0</v>
      </c>
      <c r="L107" s="25">
        <f t="shared" si="28"/>
        <v>0</v>
      </c>
      <c r="M107" s="26">
        <f t="shared" si="28"/>
        <v>0</v>
      </c>
      <c r="N107" s="16"/>
      <c r="O107" s="17"/>
    </row>
    <row r="108" spans="2:15" x14ac:dyDescent="0.2">
      <c r="B108" s="16"/>
      <c r="C108" s="1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7"/>
    </row>
    <row r="109" spans="2:15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4.25" x14ac:dyDescent="0.25">
      <c r="B110" s="48" t="s">
        <v>24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x14ac:dyDescent="0.2">
      <c r="B111" s="16"/>
      <c r="C111" s="49" t="s">
        <v>15</v>
      </c>
      <c r="D111" s="16">
        <v>0</v>
      </c>
      <c r="E111" s="16">
        <v>10</v>
      </c>
      <c r="F111" s="16">
        <v>20</v>
      </c>
      <c r="G111" s="16">
        <v>30</v>
      </c>
      <c r="H111" s="16">
        <v>40</v>
      </c>
      <c r="I111" s="16">
        <v>50</v>
      </c>
      <c r="J111" s="16">
        <v>60</v>
      </c>
      <c r="K111" s="16">
        <v>70</v>
      </c>
      <c r="L111" s="16">
        <v>80</v>
      </c>
      <c r="M111" s="16">
        <v>90</v>
      </c>
      <c r="N111" s="16"/>
      <c r="O111" s="16"/>
    </row>
    <row r="112" spans="2:15" x14ac:dyDescent="0.2">
      <c r="B112" s="16"/>
      <c r="C112" s="49" t="s">
        <v>16</v>
      </c>
      <c r="D112" s="17">
        <f t="shared" ref="D112:M112" si="29">D$12*PI()/180</f>
        <v>0</v>
      </c>
      <c r="E112" s="17">
        <f t="shared" si="29"/>
        <v>0.17453292519943295</v>
      </c>
      <c r="F112" s="17">
        <f t="shared" si="29"/>
        <v>0.3490658503988659</v>
      </c>
      <c r="G112" s="17">
        <f t="shared" si="29"/>
        <v>0.52359877559829882</v>
      </c>
      <c r="H112" s="17">
        <f t="shared" si="29"/>
        <v>0.69813170079773179</v>
      </c>
      <c r="I112" s="17">
        <f t="shared" si="29"/>
        <v>0.87266462599716477</v>
      </c>
      <c r="J112" s="17">
        <f t="shared" si="29"/>
        <v>1.0471975511965976</v>
      </c>
      <c r="K112" s="17">
        <f t="shared" si="29"/>
        <v>1.2217304763960306</v>
      </c>
      <c r="L112" s="17">
        <f t="shared" si="29"/>
        <v>1.3962634015954636</v>
      </c>
      <c r="M112" s="17">
        <f t="shared" si="29"/>
        <v>1.5707963267948966</v>
      </c>
      <c r="N112" s="16"/>
      <c r="O112" s="16"/>
    </row>
    <row r="113" spans="2:15" ht="13.5" thickBot="1" x14ac:dyDescent="0.25">
      <c r="B113" s="50" t="s">
        <v>13</v>
      </c>
      <c r="C113" s="50" t="s">
        <v>14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x14ac:dyDescent="0.2">
      <c r="B114" s="16">
        <v>0</v>
      </c>
      <c r="C114" s="17">
        <f>$B114*PI()/180</f>
        <v>0</v>
      </c>
      <c r="D114" s="18">
        <f>D98*D15</f>
        <v>0</v>
      </c>
      <c r="E114" s="19">
        <f t="shared" ref="E114:M114" si="30">E98*E15</f>
        <v>0</v>
      </c>
      <c r="F114" s="19">
        <f t="shared" si="30"/>
        <v>0</v>
      </c>
      <c r="G114" s="19">
        <f t="shared" si="30"/>
        <v>0</v>
      </c>
      <c r="H114" s="19">
        <f t="shared" si="30"/>
        <v>0</v>
      </c>
      <c r="I114" s="19">
        <f t="shared" si="30"/>
        <v>0</v>
      </c>
      <c r="J114" s="19">
        <f t="shared" si="30"/>
        <v>0</v>
      </c>
      <c r="K114" s="19">
        <f t="shared" si="30"/>
        <v>0</v>
      </c>
      <c r="L114" s="19">
        <f t="shared" si="30"/>
        <v>0</v>
      </c>
      <c r="M114" s="20">
        <f t="shared" si="30"/>
        <v>0</v>
      </c>
      <c r="N114" s="16"/>
      <c r="O114" s="17">
        <f>SUM(D114:M114)</f>
        <v>0</v>
      </c>
    </row>
    <row r="115" spans="2:15" x14ac:dyDescent="0.2">
      <c r="B115" s="16">
        <v>10</v>
      </c>
      <c r="C115" s="17">
        <f t="shared" ref="C115:C123" si="31">$B115*PI()/180</f>
        <v>0.17453292519943295</v>
      </c>
      <c r="D115" s="21">
        <f t="shared" ref="D115:M116" si="32">D99*D16</f>
        <v>0.17101007166283433</v>
      </c>
      <c r="E115" s="22">
        <f t="shared" si="32"/>
        <v>0.17101007166283433</v>
      </c>
      <c r="F115" s="22">
        <f t="shared" si="32"/>
        <v>0.17101007166283433</v>
      </c>
      <c r="G115" s="22">
        <f t="shared" si="32"/>
        <v>0.17101007166283433</v>
      </c>
      <c r="H115" s="22">
        <f t="shared" si="32"/>
        <v>0.17101007166283433</v>
      </c>
      <c r="I115" s="22">
        <f t="shared" si="32"/>
        <v>0.17101007166283433</v>
      </c>
      <c r="J115" s="22">
        <f t="shared" si="32"/>
        <v>0.17101007166283433</v>
      </c>
      <c r="K115" s="22">
        <f t="shared" si="32"/>
        <v>0.17101007166283433</v>
      </c>
      <c r="L115" s="22">
        <f t="shared" si="32"/>
        <v>0.17101007166283433</v>
      </c>
      <c r="M115" s="23">
        <f t="shared" si="32"/>
        <v>0.17101007166283433</v>
      </c>
      <c r="N115" s="16"/>
      <c r="O115" s="17">
        <f t="shared" ref="O115:O123" si="33">SUM(D115:M115)</f>
        <v>1.7101007166283431</v>
      </c>
    </row>
    <row r="116" spans="2:15" x14ac:dyDescent="0.2">
      <c r="B116" s="16">
        <v>20</v>
      </c>
      <c r="C116" s="17">
        <f t="shared" si="31"/>
        <v>0.3490658503988659</v>
      </c>
      <c r="D116" s="21">
        <f>D100*D17</f>
        <v>0.31817986679483701</v>
      </c>
      <c r="E116" s="22">
        <f t="shared" si="32"/>
        <v>0.31826993856101493</v>
      </c>
      <c r="F116" s="22">
        <f t="shared" si="32"/>
        <v>0.31853927466331128</v>
      </c>
      <c r="G116" s="22">
        <f t="shared" si="32"/>
        <v>0.31888468621096167</v>
      </c>
      <c r="H116" s="22">
        <f t="shared" si="32"/>
        <v>0.3185881825122488</v>
      </c>
      <c r="I116" s="22">
        <f t="shared" si="32"/>
        <v>0.3185881825122488</v>
      </c>
      <c r="J116" s="22">
        <f t="shared" si="32"/>
        <v>0.31888468621096167</v>
      </c>
      <c r="K116" s="22">
        <f t="shared" si="32"/>
        <v>0.31853927466331128</v>
      </c>
      <c r="L116" s="22">
        <f t="shared" si="32"/>
        <v>0.31826993856101493</v>
      </c>
      <c r="M116" s="23">
        <f t="shared" si="32"/>
        <v>0.31817986679483701</v>
      </c>
      <c r="N116" s="16"/>
      <c r="O116" s="17">
        <f t="shared" si="33"/>
        <v>3.1849238974847469</v>
      </c>
    </row>
    <row r="117" spans="2:15" x14ac:dyDescent="0.2">
      <c r="B117" s="16">
        <v>30</v>
      </c>
      <c r="C117" s="17">
        <f t="shared" si="31"/>
        <v>0.52359877559829882</v>
      </c>
      <c r="D117" s="21">
        <f t="shared" ref="D117:M123" si="34">D101*D18</f>
        <v>0.42868257487329708</v>
      </c>
      <c r="E117" s="22">
        <f t="shared" si="34"/>
        <v>0.42034997992300766</v>
      </c>
      <c r="F117" s="22">
        <f t="shared" si="34"/>
        <v>0.42084454539705635</v>
      </c>
      <c r="G117" s="22">
        <f t="shared" si="34"/>
        <v>0.42041589751585939</v>
      </c>
      <c r="H117" s="22">
        <f t="shared" si="34"/>
        <v>0.42078073850479697</v>
      </c>
      <c r="I117" s="22">
        <f t="shared" si="34"/>
        <v>0.42078073850479697</v>
      </c>
      <c r="J117" s="22">
        <f t="shared" si="34"/>
        <v>0.42041589751585939</v>
      </c>
      <c r="K117" s="22">
        <f t="shared" si="34"/>
        <v>0.42084454539705635</v>
      </c>
      <c r="L117" s="22">
        <f t="shared" si="34"/>
        <v>0.42034997992300766</v>
      </c>
      <c r="M117" s="23">
        <f t="shared" si="34"/>
        <v>0.42868257487329708</v>
      </c>
      <c r="N117" s="16"/>
      <c r="O117" s="17">
        <f t="shared" si="33"/>
        <v>4.2221474724280341</v>
      </c>
    </row>
    <row r="118" spans="2:15" x14ac:dyDescent="0.2">
      <c r="B118" s="16">
        <v>40</v>
      </c>
      <c r="C118" s="17">
        <f t="shared" si="31"/>
        <v>0.69813170079773179</v>
      </c>
      <c r="D118" s="21">
        <f t="shared" si="34"/>
        <v>0.45793560515067672</v>
      </c>
      <c r="E118" s="22">
        <f t="shared" si="34"/>
        <v>0.45878512601175409</v>
      </c>
      <c r="F118" s="22">
        <f t="shared" si="34"/>
        <v>0.45859716877685824</v>
      </c>
      <c r="G118" s="22">
        <f t="shared" si="34"/>
        <v>0.45857407737206696</v>
      </c>
      <c r="H118" s="22">
        <f t="shared" si="34"/>
        <v>0.45964960799700205</v>
      </c>
      <c r="I118" s="22">
        <f t="shared" si="34"/>
        <v>0.45964960799700194</v>
      </c>
      <c r="J118" s="22">
        <f t="shared" si="34"/>
        <v>0.45857407737206696</v>
      </c>
      <c r="K118" s="22">
        <f t="shared" si="34"/>
        <v>0.45859716877685824</v>
      </c>
      <c r="L118" s="22">
        <f t="shared" si="34"/>
        <v>0.45878512601175409</v>
      </c>
      <c r="M118" s="23">
        <f t="shared" si="34"/>
        <v>0.45793560515067672</v>
      </c>
      <c r="N118" s="16"/>
      <c r="O118" s="17">
        <f t="shared" si="33"/>
        <v>4.5870831706167161</v>
      </c>
    </row>
    <row r="119" spans="2:15" x14ac:dyDescent="0.2">
      <c r="B119" s="16">
        <v>50</v>
      </c>
      <c r="C119" s="17">
        <f t="shared" si="31"/>
        <v>0.87266462599716477</v>
      </c>
      <c r="D119" s="21">
        <f t="shared" si="34"/>
        <v>0.45793560515067683</v>
      </c>
      <c r="E119" s="22">
        <f t="shared" si="34"/>
        <v>0.42423889073440241</v>
      </c>
      <c r="F119" s="22">
        <f t="shared" si="34"/>
        <v>0.423380290056455</v>
      </c>
      <c r="G119" s="22">
        <f t="shared" si="34"/>
        <v>0.42307337823999464</v>
      </c>
      <c r="H119" s="22">
        <f t="shared" si="34"/>
        <v>0.42278583436752626</v>
      </c>
      <c r="I119" s="22">
        <f t="shared" si="34"/>
        <v>0.42278583436752626</v>
      </c>
      <c r="J119" s="22">
        <f t="shared" si="34"/>
        <v>0.42307337823999464</v>
      </c>
      <c r="K119" s="22">
        <f t="shared" si="34"/>
        <v>0.42338029005645494</v>
      </c>
      <c r="L119" s="22">
        <f t="shared" si="34"/>
        <v>0.42423889073440241</v>
      </c>
      <c r="M119" s="23">
        <f t="shared" si="34"/>
        <v>0.45793560515067683</v>
      </c>
      <c r="N119" s="16"/>
      <c r="O119" s="17">
        <f t="shared" si="33"/>
        <v>4.3028279970981105</v>
      </c>
    </row>
    <row r="120" spans="2:15" x14ac:dyDescent="0.2">
      <c r="B120" s="16">
        <v>60</v>
      </c>
      <c r="C120" s="17">
        <f t="shared" si="31"/>
        <v>1.0471975511965976</v>
      </c>
      <c r="D120" s="21">
        <f t="shared" si="34"/>
        <v>0.3723909236273088</v>
      </c>
      <c r="E120" s="22">
        <f t="shared" si="34"/>
        <v>0.32851148514352302</v>
      </c>
      <c r="F120" s="22">
        <f t="shared" si="34"/>
        <v>0.32493448704271394</v>
      </c>
      <c r="G120" s="22">
        <f t="shared" si="34"/>
        <v>0.31875537246682822</v>
      </c>
      <c r="H120" s="22">
        <f t="shared" si="34"/>
        <v>0.3139572609457138</v>
      </c>
      <c r="I120" s="22">
        <f t="shared" si="34"/>
        <v>0.3139572609457138</v>
      </c>
      <c r="J120" s="22">
        <f t="shared" si="34"/>
        <v>0.31875537246682834</v>
      </c>
      <c r="K120" s="22">
        <f t="shared" si="34"/>
        <v>0.32493448704271394</v>
      </c>
      <c r="L120" s="22">
        <f t="shared" si="34"/>
        <v>0.32851148514352302</v>
      </c>
      <c r="M120" s="23">
        <f t="shared" si="34"/>
        <v>0.3723909236273088</v>
      </c>
      <c r="N120" s="16"/>
      <c r="O120" s="17">
        <f t="shared" si="33"/>
        <v>3.3170990584521753</v>
      </c>
    </row>
    <row r="121" spans="2:15" x14ac:dyDescent="0.2">
      <c r="B121" s="16">
        <v>70</v>
      </c>
      <c r="C121" s="17">
        <f t="shared" si="31"/>
        <v>1.2217304763960306</v>
      </c>
      <c r="D121" s="21">
        <f t="shared" si="34"/>
        <v>0.19283628290596183</v>
      </c>
      <c r="E121" s="22">
        <f t="shared" si="34"/>
        <v>0.19021209111851889</v>
      </c>
      <c r="F121" s="22">
        <f t="shared" si="34"/>
        <v>0.1804652983793944</v>
      </c>
      <c r="G121" s="22">
        <f t="shared" si="34"/>
        <v>0.17002364702886882</v>
      </c>
      <c r="H121" s="22">
        <f t="shared" si="34"/>
        <v>0.16601912836890961</v>
      </c>
      <c r="I121" s="22">
        <f t="shared" si="34"/>
        <v>0.16601912836890961</v>
      </c>
      <c r="J121" s="22">
        <f t="shared" si="34"/>
        <v>0.1700236470288688</v>
      </c>
      <c r="K121" s="22">
        <f t="shared" si="34"/>
        <v>0.1804652983793944</v>
      </c>
      <c r="L121" s="22">
        <f t="shared" si="34"/>
        <v>0.19021209111851892</v>
      </c>
      <c r="M121" s="23">
        <f t="shared" si="34"/>
        <v>0.19283628290596183</v>
      </c>
      <c r="N121" s="16"/>
      <c r="O121" s="17">
        <f t="shared" si="33"/>
        <v>1.7991128956033071</v>
      </c>
    </row>
    <row r="122" spans="2:15" x14ac:dyDescent="0.2">
      <c r="B122" s="16">
        <v>80</v>
      </c>
      <c r="C122" s="17">
        <f t="shared" si="31"/>
        <v>1.3962634015954636</v>
      </c>
      <c r="D122" s="21">
        <f t="shared" si="34"/>
        <v>6.1563625798620389E-2</v>
      </c>
      <c r="E122" s="22">
        <f t="shared" si="34"/>
        <v>5.5845307007266677E-2</v>
      </c>
      <c r="F122" s="22">
        <f t="shared" si="34"/>
        <v>4.5947575383338865E-2</v>
      </c>
      <c r="G122" s="22">
        <f t="shared" si="34"/>
        <v>3.9718301512181732E-2</v>
      </c>
      <c r="H122" s="22">
        <f t="shared" si="34"/>
        <v>3.5987976947397152E-2</v>
      </c>
      <c r="I122" s="22">
        <f t="shared" si="34"/>
        <v>3.5987976947397152E-2</v>
      </c>
      <c r="J122" s="22">
        <f t="shared" si="34"/>
        <v>3.9718301512181718E-2</v>
      </c>
      <c r="K122" s="22">
        <f t="shared" si="34"/>
        <v>4.5947575383338865E-2</v>
      </c>
      <c r="L122" s="22">
        <f t="shared" si="34"/>
        <v>5.584530700726667E-2</v>
      </c>
      <c r="M122" s="23">
        <f t="shared" si="34"/>
        <v>6.1563625798620389E-2</v>
      </c>
      <c r="N122" s="16"/>
      <c r="O122" s="17">
        <f t="shared" si="33"/>
        <v>0.47812557329760963</v>
      </c>
    </row>
    <row r="123" spans="2:15" ht="13.5" thickBot="1" x14ac:dyDescent="0.25">
      <c r="B123" s="16">
        <v>90</v>
      </c>
      <c r="C123" s="17">
        <f t="shared" si="31"/>
        <v>1.5707963267948966</v>
      </c>
      <c r="D123" s="24">
        <f t="shared" si="34"/>
        <v>0</v>
      </c>
      <c r="E123" s="25">
        <f t="shared" si="34"/>
        <v>0</v>
      </c>
      <c r="F123" s="25">
        <f t="shared" si="34"/>
        <v>0</v>
      </c>
      <c r="G123" s="25">
        <f t="shared" si="34"/>
        <v>0</v>
      </c>
      <c r="H123" s="25">
        <f t="shared" si="34"/>
        <v>0</v>
      </c>
      <c r="I123" s="25">
        <f t="shared" si="34"/>
        <v>0</v>
      </c>
      <c r="J123" s="25">
        <f t="shared" si="34"/>
        <v>0</v>
      </c>
      <c r="K123" s="25">
        <f t="shared" si="34"/>
        <v>0</v>
      </c>
      <c r="L123" s="25">
        <f t="shared" si="34"/>
        <v>0</v>
      </c>
      <c r="M123" s="26">
        <f t="shared" si="34"/>
        <v>0</v>
      </c>
      <c r="N123" s="16"/>
      <c r="O123" s="17">
        <f t="shared" si="33"/>
        <v>0</v>
      </c>
    </row>
    <row r="124" spans="2:15" x14ac:dyDescent="0.2">
      <c r="B124" s="16"/>
      <c r="C124" s="17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2:15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40">
        <f>SUM(O114:O123)</f>
        <v>23.601420781609043</v>
      </c>
    </row>
    <row r="126" spans="2:15" ht="13.5" thickBo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3.5" thickBo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27" t="s">
        <v>0</v>
      </c>
      <c r="O127" s="28">
        <f>O125/O26</f>
        <v>0.83231345337022833</v>
      </c>
    </row>
    <row r="128" spans="2:15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</sheetData>
  <sheetProtection sheet="1" objects="1" scenarios="1"/>
  <pageMargins left="0.7" right="0.7" top="0.75" bottom="0.75" header="0.3" footer="0.3"/>
  <pageSetup orientation="portrait" horizontalDpi="1200" verticalDpi="1200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Kd_b0</vt:lpstr>
      <vt:lpstr>Annex P5.6 - Calculation Kd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Leopoldo Mico</cp:lastModifiedBy>
  <cp:lastPrinted>2005-04-28T13:03:56Z</cp:lastPrinted>
  <dcterms:created xsi:type="dcterms:W3CDTF">1997-06-19T16:24:23Z</dcterms:created>
  <dcterms:modified xsi:type="dcterms:W3CDTF">2019-10-07T15:36:22Z</dcterms:modified>
</cp:coreProperties>
</file>