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O:\ESTIF external\Solar Thermal Markets\ESTIF Statistics\2016 survey\6-Extended_MarkSTAT_Report_2016\2-Compiled_Structured\"/>
    </mc:Choice>
  </mc:AlternateContent>
  <bookViews>
    <workbookView xWindow="0" yWindow="0" windowWidth="25980" windowHeight="10965" tabRatio="764"/>
  </bookViews>
  <sheets>
    <sheet name="Final Energy Consumption" sheetId="42" r:id="rId1"/>
    <sheet name="Gross H&amp;C (Sold) Generation" sheetId="41" r:id="rId2"/>
    <sheet name="Gross Electricity Generation" sheetId="30" r:id="rId3"/>
    <sheet name="EU28" sheetId="40" state="hidden" r:id="rId4"/>
    <sheet name="AT" sheetId="1" state="hidden" r:id="rId5"/>
    <sheet name="BE" sheetId="2" state="hidden" r:id="rId6"/>
    <sheet name="BG" sheetId="3" state="hidden" r:id="rId7"/>
    <sheet name="HR" sheetId="4" state="hidden" r:id="rId8"/>
    <sheet name="CY" sheetId="5" state="hidden" r:id="rId9"/>
    <sheet name="CZ" sheetId="6" state="hidden" r:id="rId10"/>
    <sheet name="DK" sheetId="7" state="hidden" r:id="rId11"/>
    <sheet name="EE" sheetId="8" state="hidden" r:id="rId12"/>
    <sheet name="FI" sheetId="9" state="hidden" r:id="rId13"/>
    <sheet name="FR" sheetId="10" state="hidden" r:id="rId14"/>
    <sheet name="DE" sheetId="11" state="hidden" r:id="rId15"/>
    <sheet name="GR" sheetId="12" state="hidden" r:id="rId16"/>
    <sheet name="HU" sheetId="13" state="hidden" r:id="rId17"/>
    <sheet name="IE" sheetId="14" state="hidden" r:id="rId18"/>
    <sheet name="IT" sheetId="15" state="hidden" r:id="rId19"/>
    <sheet name="LV" sheetId="16" state="hidden" r:id="rId20"/>
    <sheet name="LT" sheetId="17" state="hidden" r:id="rId21"/>
    <sheet name="LU" sheetId="18" state="hidden" r:id="rId22"/>
    <sheet name="MT" sheetId="19" state="hidden" r:id="rId23"/>
    <sheet name="NL" sheetId="20" state="hidden" r:id="rId24"/>
    <sheet name="PL" sheetId="21" state="hidden" r:id="rId25"/>
    <sheet name="PT" sheetId="22" state="hidden" r:id="rId26"/>
    <sheet name="RO" sheetId="23" state="hidden" r:id="rId27"/>
    <sheet name="SK" sheetId="24" state="hidden" r:id="rId28"/>
    <sheet name="SI" sheetId="25" state="hidden" r:id="rId29"/>
    <sheet name="ES" sheetId="26" state="hidden" r:id="rId30"/>
    <sheet name="SE" sheetId="27" state="hidden" r:id="rId31"/>
    <sheet name="UK" sheetId="29" state="hidden" r:id="rId32"/>
    <sheet name="CH" sheetId="28" state="hidden" r:id="rId33"/>
    <sheet name="lists" sheetId="31" state="hidden" r:id="rId3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42" l="1"/>
  <c r="N20" i="30" l="1"/>
  <c r="N20" i="41"/>
  <c r="AA21" i="42"/>
  <c r="O21" i="42"/>
  <c r="S404" i="42"/>
  <c r="V404" i="42"/>
  <c r="J404" i="42" l="1"/>
  <c r="G404" i="42"/>
  <c r="H13" i="42"/>
  <c r="T14" i="42"/>
  <c r="W12" i="42"/>
  <c r="K11" i="42"/>
  <c r="K12" i="42"/>
  <c r="K14" i="42"/>
  <c r="W14" i="42"/>
  <c r="T15" i="42"/>
  <c r="T12" i="42"/>
  <c r="T11" i="42"/>
  <c r="W13" i="42"/>
  <c r="T10" i="42"/>
  <c r="H14" i="42"/>
  <c r="W10" i="42"/>
  <c r="K10" i="42"/>
  <c r="H15" i="42"/>
  <c r="W15" i="42"/>
  <c r="H11" i="42"/>
  <c r="T13" i="42"/>
  <c r="H16" i="42"/>
  <c r="K15" i="42"/>
  <c r="W11" i="42"/>
  <c r="H10" i="42"/>
  <c r="Z12" i="42" l="1"/>
  <c r="Z11" i="42"/>
  <c r="Z10" i="42"/>
  <c r="Z13" i="42"/>
  <c r="Z14" i="42"/>
  <c r="T16" i="42"/>
  <c r="U14" i="42" s="1"/>
  <c r="Z15" i="42"/>
  <c r="N15" i="42"/>
  <c r="K405" i="41"/>
  <c r="H405" i="41"/>
  <c r="K13" i="42"/>
  <c r="H12" i="42"/>
  <c r="H9" i="41"/>
  <c r="H15" i="41"/>
  <c r="H13" i="41"/>
  <c r="K10" i="41"/>
  <c r="H11" i="41"/>
  <c r="K11" i="41"/>
  <c r="K9" i="41"/>
  <c r="K13" i="41"/>
  <c r="H10" i="41"/>
  <c r="K15" i="41"/>
  <c r="H12" i="41"/>
  <c r="K16" i="42"/>
  <c r="U15" i="42" l="1"/>
  <c r="U10" i="42"/>
  <c r="U12" i="42"/>
  <c r="U13" i="42"/>
  <c r="U11" i="42"/>
  <c r="H17" i="42"/>
  <c r="N11" i="42"/>
  <c r="K17" i="42"/>
  <c r="N10" i="42"/>
  <c r="N14" i="42"/>
  <c r="N12" i="42"/>
  <c r="N16" i="42"/>
  <c r="N13" i="42"/>
  <c r="N13" i="41"/>
  <c r="N10" i="41"/>
  <c r="K14" i="41"/>
  <c r="H14" i="41"/>
  <c r="K12" i="41"/>
  <c r="N14" i="41" l="1"/>
  <c r="X13" i="42"/>
  <c r="AA13" i="42" s="1"/>
  <c r="X11" i="42"/>
  <c r="AA11" i="42" s="1"/>
  <c r="X12" i="42"/>
  <c r="AA12" i="42" s="1"/>
  <c r="X14" i="42"/>
  <c r="AA14" i="42" s="1"/>
  <c r="X15" i="42"/>
  <c r="AA15" i="42" s="1"/>
  <c r="L10" i="42"/>
  <c r="X10" i="42"/>
  <c r="AA10" i="42" s="1"/>
  <c r="I14" i="42"/>
  <c r="I15" i="42"/>
  <c r="I10" i="42"/>
  <c r="I13" i="42"/>
  <c r="I12" i="42"/>
  <c r="I11" i="42"/>
  <c r="L13" i="42"/>
  <c r="L12" i="42"/>
  <c r="L11" i="42"/>
  <c r="L16" i="42"/>
  <c r="L15" i="42"/>
  <c r="I16" i="42"/>
  <c r="L14" i="42"/>
  <c r="K16" i="41"/>
  <c r="L9" i="41" s="1"/>
  <c r="N9" i="41"/>
  <c r="N12" i="41"/>
  <c r="N15" i="41"/>
  <c r="N11" i="41"/>
  <c r="H16" i="41"/>
  <c r="O14" i="42" l="1"/>
  <c r="O10" i="42"/>
  <c r="O12" i="42"/>
  <c r="O15" i="42"/>
  <c r="O11" i="42"/>
  <c r="O13" i="42"/>
  <c r="O16" i="42"/>
  <c r="I10" i="41"/>
  <c r="I9" i="41"/>
  <c r="O9" i="41" s="1"/>
  <c r="I14" i="41"/>
  <c r="I13" i="41"/>
  <c r="I15" i="41"/>
  <c r="L12" i="41"/>
  <c r="L10" i="41"/>
  <c r="L11" i="41"/>
  <c r="L15" i="41"/>
  <c r="L13" i="41"/>
  <c r="L14" i="41"/>
  <c r="I11" i="41"/>
  <c r="I12" i="41"/>
  <c r="D4" i="40"/>
  <c r="O15" i="41" l="1"/>
  <c r="O14" i="41"/>
  <c r="O13" i="41"/>
  <c r="O12" i="41"/>
  <c r="O10" i="41"/>
  <c r="O11" i="41"/>
  <c r="O10" i="40"/>
  <c r="P10" i="40"/>
  <c r="Q10" i="40"/>
  <c r="R10" i="40"/>
  <c r="S10" i="40"/>
  <c r="T10" i="40"/>
  <c r="U10" i="40"/>
  <c r="V10" i="40"/>
  <c r="W10" i="40"/>
  <c r="X10" i="40"/>
  <c r="Y10" i="40"/>
  <c r="Z10" i="40"/>
  <c r="AA10" i="40"/>
  <c r="AB10" i="40"/>
  <c r="AC10" i="40"/>
  <c r="AD10" i="40"/>
  <c r="AE10" i="40"/>
  <c r="AF10" i="40"/>
  <c r="AG10" i="40"/>
  <c r="AH10" i="40"/>
  <c r="AI10" i="40"/>
  <c r="AJ10" i="40"/>
  <c r="AK10" i="40"/>
  <c r="AL10" i="40"/>
  <c r="AM10" i="40"/>
  <c r="AN10" i="40"/>
  <c r="AO10" i="40"/>
  <c r="AP10" i="40"/>
  <c r="AQ10" i="40"/>
  <c r="AR10" i="40"/>
  <c r="AS10" i="40"/>
  <c r="AT10" i="40"/>
  <c r="AU10" i="40"/>
  <c r="AV10" i="40"/>
  <c r="AW10" i="40"/>
  <c r="AX10" i="40"/>
  <c r="AY10" i="40"/>
  <c r="AZ10" i="40"/>
  <c r="BA10" i="40"/>
  <c r="BB10" i="40"/>
  <c r="BC10" i="40"/>
  <c r="BD10" i="40"/>
  <c r="BG10" i="40"/>
  <c r="BL10" i="40"/>
  <c r="BM10" i="40"/>
  <c r="BN10" i="40"/>
  <c r="BO10" i="40"/>
  <c r="BP10" i="40"/>
  <c r="BQ10" i="40"/>
  <c r="BR10" i="40"/>
  <c r="O11" i="40"/>
  <c r="P11" i="40"/>
  <c r="Q11" i="40"/>
  <c r="R11" i="40"/>
  <c r="S11" i="40"/>
  <c r="T11" i="40"/>
  <c r="U11" i="40"/>
  <c r="V11" i="40"/>
  <c r="W11" i="40"/>
  <c r="X11" i="40"/>
  <c r="Y11" i="40"/>
  <c r="Z11" i="40"/>
  <c r="AA11" i="40"/>
  <c r="AB11" i="40"/>
  <c r="AC11" i="40"/>
  <c r="AD11" i="40"/>
  <c r="AE11" i="40"/>
  <c r="AF11" i="40"/>
  <c r="AG11" i="40"/>
  <c r="AH11" i="40"/>
  <c r="AI11" i="40"/>
  <c r="AJ11" i="40"/>
  <c r="AK11" i="40"/>
  <c r="AL11" i="40"/>
  <c r="AM11" i="40"/>
  <c r="AN11" i="40"/>
  <c r="AO11" i="40"/>
  <c r="AP11" i="40"/>
  <c r="AQ11" i="40"/>
  <c r="AR11" i="40"/>
  <c r="AS11" i="40"/>
  <c r="AT11" i="40"/>
  <c r="AU11" i="40"/>
  <c r="AV11" i="40"/>
  <c r="AW11" i="40"/>
  <c r="AX11" i="40"/>
  <c r="AY11" i="40"/>
  <c r="AZ11" i="40"/>
  <c r="BA11" i="40"/>
  <c r="BB11" i="40"/>
  <c r="BC11" i="40"/>
  <c r="BD11" i="40"/>
  <c r="BG11" i="40"/>
  <c r="BL11" i="40"/>
  <c r="BM11" i="40"/>
  <c r="BN11" i="40"/>
  <c r="BO11" i="40"/>
  <c r="BP11" i="40"/>
  <c r="BQ11" i="40"/>
  <c r="BR11" i="40"/>
  <c r="O12" i="40"/>
  <c r="P12" i="40"/>
  <c r="Q12" i="40"/>
  <c r="R12" i="40"/>
  <c r="S12" i="40"/>
  <c r="T12" i="40"/>
  <c r="U12" i="40"/>
  <c r="V12" i="40"/>
  <c r="W12" i="40"/>
  <c r="X12" i="40"/>
  <c r="Y12" i="40"/>
  <c r="Z12" i="40"/>
  <c r="AA12" i="40"/>
  <c r="AB12" i="40"/>
  <c r="AC12" i="40"/>
  <c r="AD12" i="40"/>
  <c r="AE12" i="40"/>
  <c r="AF12" i="40"/>
  <c r="AG12" i="40"/>
  <c r="AH12" i="40"/>
  <c r="AI12" i="40"/>
  <c r="AJ12" i="40"/>
  <c r="AK12" i="40"/>
  <c r="AL12" i="40"/>
  <c r="AM12" i="40"/>
  <c r="AN12" i="40"/>
  <c r="AO12" i="40"/>
  <c r="AP12" i="40"/>
  <c r="AQ12" i="40"/>
  <c r="AR12" i="40"/>
  <c r="AS12" i="40"/>
  <c r="AT12" i="40"/>
  <c r="AU12" i="40"/>
  <c r="AV12" i="40"/>
  <c r="AW12" i="40"/>
  <c r="AX12" i="40"/>
  <c r="AY12" i="40"/>
  <c r="AZ12" i="40"/>
  <c r="BA12" i="40"/>
  <c r="BB12" i="40"/>
  <c r="BC12" i="40"/>
  <c r="BD12" i="40"/>
  <c r="BG12" i="40"/>
  <c r="BL12" i="40"/>
  <c r="BM12" i="40"/>
  <c r="BN12" i="40"/>
  <c r="BO12" i="40"/>
  <c r="BP12" i="40"/>
  <c r="BQ12" i="40"/>
  <c r="BR12" i="40"/>
  <c r="O13" i="40"/>
  <c r="P13" i="40"/>
  <c r="Q13" i="40"/>
  <c r="R13" i="40"/>
  <c r="S13" i="40"/>
  <c r="T13" i="40"/>
  <c r="U13" i="40"/>
  <c r="V13" i="40"/>
  <c r="W13" i="40"/>
  <c r="X13" i="40"/>
  <c r="Y13" i="40"/>
  <c r="Z13" i="40"/>
  <c r="AA13" i="40"/>
  <c r="AB13" i="40"/>
  <c r="AC13" i="40"/>
  <c r="AD13" i="40"/>
  <c r="AE13" i="40"/>
  <c r="AF13" i="40"/>
  <c r="AG13" i="40"/>
  <c r="AH13" i="40"/>
  <c r="AI13" i="40"/>
  <c r="AJ13" i="40"/>
  <c r="AK13" i="40"/>
  <c r="AL13" i="40"/>
  <c r="AM13" i="40"/>
  <c r="AN13" i="40"/>
  <c r="AO13" i="40"/>
  <c r="AP13" i="40"/>
  <c r="AQ13" i="40"/>
  <c r="AR13" i="40"/>
  <c r="AS13" i="40"/>
  <c r="AT13" i="40"/>
  <c r="AU13" i="40"/>
  <c r="AV13" i="40"/>
  <c r="AW13" i="40"/>
  <c r="AX13" i="40"/>
  <c r="AY13" i="40"/>
  <c r="AZ13" i="40"/>
  <c r="BA13" i="40"/>
  <c r="BB13" i="40"/>
  <c r="BC13" i="40"/>
  <c r="BD13" i="40"/>
  <c r="BG13" i="40"/>
  <c r="BL13" i="40"/>
  <c r="BM13" i="40"/>
  <c r="BN13" i="40"/>
  <c r="BO13" i="40"/>
  <c r="BP13" i="40"/>
  <c r="BQ13" i="40"/>
  <c r="BR13" i="40"/>
  <c r="O14" i="40"/>
  <c r="P14" i="40"/>
  <c r="Q14" i="40"/>
  <c r="R14" i="40"/>
  <c r="S14" i="40"/>
  <c r="T14" i="40"/>
  <c r="U14" i="40"/>
  <c r="V14" i="40"/>
  <c r="W14" i="40"/>
  <c r="X14" i="40"/>
  <c r="Y14" i="40"/>
  <c r="Z14" i="40"/>
  <c r="AA14" i="40"/>
  <c r="AB14" i="40"/>
  <c r="AC14" i="40"/>
  <c r="AD14" i="40"/>
  <c r="AE14" i="40"/>
  <c r="AF14" i="40"/>
  <c r="AG14" i="40"/>
  <c r="AH14" i="40"/>
  <c r="AI14" i="40"/>
  <c r="AJ14" i="40"/>
  <c r="AK14" i="40"/>
  <c r="AL14" i="40"/>
  <c r="AM14" i="40"/>
  <c r="AN14" i="40"/>
  <c r="AO14" i="40"/>
  <c r="AP14" i="40"/>
  <c r="AQ14" i="40"/>
  <c r="AR14" i="40"/>
  <c r="AS14" i="40"/>
  <c r="AT14" i="40"/>
  <c r="AU14" i="40"/>
  <c r="AZ14" i="40"/>
  <c r="BA14" i="40"/>
  <c r="BB14" i="40"/>
  <c r="BC14" i="40"/>
  <c r="BD14" i="40"/>
  <c r="BG14" i="40"/>
  <c r="BL14" i="40"/>
  <c r="BM14" i="40"/>
  <c r="BN14" i="40"/>
  <c r="BO14" i="40"/>
  <c r="BP14" i="40"/>
  <c r="BQ14" i="40"/>
  <c r="BR14" i="40"/>
  <c r="O15" i="40"/>
  <c r="P15" i="40"/>
  <c r="Q15" i="40"/>
  <c r="R15" i="40"/>
  <c r="S15" i="40"/>
  <c r="T15" i="40"/>
  <c r="U15" i="40"/>
  <c r="V15" i="40"/>
  <c r="W15" i="40"/>
  <c r="X15" i="40"/>
  <c r="Y15" i="40"/>
  <c r="Z15" i="40"/>
  <c r="AA15" i="40"/>
  <c r="AB15" i="40"/>
  <c r="AC15" i="40"/>
  <c r="AD15" i="40"/>
  <c r="AE15" i="40"/>
  <c r="AF15" i="40"/>
  <c r="AG15" i="40"/>
  <c r="AH15" i="40"/>
  <c r="AI15" i="40"/>
  <c r="AJ15" i="40"/>
  <c r="AK15" i="40"/>
  <c r="AL15" i="40"/>
  <c r="AM15" i="40"/>
  <c r="AN15" i="40"/>
  <c r="AO15" i="40"/>
  <c r="AP15" i="40"/>
  <c r="AQ15" i="40"/>
  <c r="AR15" i="40"/>
  <c r="AS15" i="40"/>
  <c r="AT15" i="40"/>
  <c r="AU15" i="40"/>
  <c r="AZ15" i="40"/>
  <c r="BD15" i="40"/>
  <c r="BG15" i="40"/>
  <c r="BL15" i="40"/>
  <c r="BM15" i="40"/>
  <c r="BN15" i="40"/>
  <c r="BO15" i="40"/>
  <c r="BP15" i="40"/>
  <c r="BQ15" i="40"/>
  <c r="BR15" i="40"/>
  <c r="O16" i="40"/>
  <c r="P16" i="40"/>
  <c r="Q16" i="40"/>
  <c r="R16" i="40"/>
  <c r="S16" i="40"/>
  <c r="T16" i="40"/>
  <c r="U16" i="40"/>
  <c r="V16" i="40"/>
  <c r="W16" i="40"/>
  <c r="X16" i="40"/>
  <c r="Y16" i="40"/>
  <c r="Z16" i="40"/>
  <c r="AA16" i="40"/>
  <c r="AB16" i="40"/>
  <c r="AC16" i="40"/>
  <c r="AD16" i="40"/>
  <c r="AE16" i="40"/>
  <c r="AF16" i="40"/>
  <c r="AG16" i="40"/>
  <c r="AH16" i="40"/>
  <c r="AI16" i="40"/>
  <c r="AJ16" i="40"/>
  <c r="AK16" i="40"/>
  <c r="AL16" i="40"/>
  <c r="AM16" i="40"/>
  <c r="AN16" i="40"/>
  <c r="AO16" i="40"/>
  <c r="AP16" i="40"/>
  <c r="AQ16" i="40"/>
  <c r="AR16" i="40"/>
  <c r="AS16" i="40"/>
  <c r="AT16" i="40"/>
  <c r="AU16" i="40"/>
  <c r="AZ16" i="40"/>
  <c r="BD16" i="40"/>
  <c r="BG16" i="40"/>
  <c r="BL16" i="40"/>
  <c r="BM16" i="40"/>
  <c r="BN16" i="40"/>
  <c r="BO16" i="40"/>
  <c r="BP16" i="40"/>
  <c r="BQ16" i="40"/>
  <c r="BR16" i="40"/>
  <c r="O17" i="40"/>
  <c r="P17" i="40"/>
  <c r="Q17" i="40"/>
  <c r="R17" i="40"/>
  <c r="S17" i="40"/>
  <c r="T17" i="40"/>
  <c r="U17" i="40"/>
  <c r="V17" i="40"/>
  <c r="W17" i="40"/>
  <c r="X17" i="40"/>
  <c r="Y17" i="40"/>
  <c r="Z17" i="40"/>
  <c r="AA17" i="40"/>
  <c r="AB17" i="40"/>
  <c r="AC17" i="40"/>
  <c r="AD17" i="40"/>
  <c r="AE17" i="40"/>
  <c r="AF17" i="40"/>
  <c r="AG17" i="40"/>
  <c r="AH17" i="40"/>
  <c r="AI17" i="40"/>
  <c r="AJ17" i="40"/>
  <c r="AK17" i="40"/>
  <c r="AL17" i="40"/>
  <c r="AM17" i="40"/>
  <c r="AN17" i="40"/>
  <c r="AO17" i="40"/>
  <c r="AP17" i="40"/>
  <c r="AQ17" i="40"/>
  <c r="AR17" i="40"/>
  <c r="AS17" i="40"/>
  <c r="AT17" i="40"/>
  <c r="AU17" i="40"/>
  <c r="AZ17" i="40"/>
  <c r="BD17" i="40"/>
  <c r="BG17" i="40"/>
  <c r="BL17" i="40"/>
  <c r="BM17" i="40"/>
  <c r="BN17" i="40"/>
  <c r="BO17" i="40"/>
  <c r="BP17" i="40"/>
  <c r="BQ17" i="40"/>
  <c r="BR17" i="40"/>
  <c r="O18" i="40"/>
  <c r="P18" i="40"/>
  <c r="Q18" i="40"/>
  <c r="R18" i="40"/>
  <c r="S18" i="40"/>
  <c r="T18" i="40"/>
  <c r="U18" i="40"/>
  <c r="V18" i="40"/>
  <c r="W18" i="40"/>
  <c r="X18" i="40"/>
  <c r="Y18" i="40"/>
  <c r="Z18" i="40"/>
  <c r="AA18" i="40"/>
  <c r="AB18" i="40"/>
  <c r="AC18" i="40"/>
  <c r="AD18" i="40"/>
  <c r="AE18" i="40"/>
  <c r="AF18" i="40"/>
  <c r="AG18" i="40"/>
  <c r="AH18" i="40"/>
  <c r="AI18" i="40"/>
  <c r="AJ18" i="40"/>
  <c r="AK18" i="40"/>
  <c r="AL18" i="40"/>
  <c r="AM18" i="40"/>
  <c r="AN18" i="40"/>
  <c r="AO18" i="40"/>
  <c r="AP18" i="40"/>
  <c r="AQ18" i="40"/>
  <c r="AR18" i="40"/>
  <c r="AS18" i="40"/>
  <c r="AT18" i="40"/>
  <c r="AU18" i="40"/>
  <c r="AZ18" i="40"/>
  <c r="BD18" i="40"/>
  <c r="BG18" i="40"/>
  <c r="BL18" i="40"/>
  <c r="BM18" i="40"/>
  <c r="BN18" i="40"/>
  <c r="BO18" i="40"/>
  <c r="BP18" i="40"/>
  <c r="BQ18" i="40"/>
  <c r="BR18" i="40"/>
  <c r="O19" i="40"/>
  <c r="P19" i="40"/>
  <c r="Q19" i="40"/>
  <c r="R19" i="40"/>
  <c r="S19" i="40"/>
  <c r="T19" i="40"/>
  <c r="U19" i="40"/>
  <c r="V19" i="40"/>
  <c r="W19" i="40"/>
  <c r="X19" i="40"/>
  <c r="Y19" i="40"/>
  <c r="Z19" i="40"/>
  <c r="AA19" i="40"/>
  <c r="AB19" i="40"/>
  <c r="AC19" i="40"/>
  <c r="AD19" i="40"/>
  <c r="AE19" i="40"/>
  <c r="AF19" i="40"/>
  <c r="AG19" i="40"/>
  <c r="AH19" i="40"/>
  <c r="AI19" i="40"/>
  <c r="AJ19" i="40"/>
  <c r="AK19" i="40"/>
  <c r="AL19" i="40"/>
  <c r="AM19" i="40"/>
  <c r="AN19" i="40"/>
  <c r="AO19" i="40"/>
  <c r="AP19" i="40"/>
  <c r="AQ19" i="40"/>
  <c r="AR19" i="40"/>
  <c r="AS19" i="40"/>
  <c r="AT19" i="40"/>
  <c r="AU19" i="40"/>
  <c r="AZ19" i="40"/>
  <c r="BD19" i="40"/>
  <c r="BG19" i="40"/>
  <c r="BL19" i="40"/>
  <c r="BM19" i="40"/>
  <c r="BN19" i="40"/>
  <c r="BO19" i="40"/>
  <c r="BP19" i="40"/>
  <c r="BQ19" i="40"/>
  <c r="BR19" i="40"/>
  <c r="O20" i="40"/>
  <c r="P20" i="40"/>
  <c r="Q20" i="40"/>
  <c r="R20" i="40"/>
  <c r="S20" i="40"/>
  <c r="T20" i="40"/>
  <c r="U20" i="40"/>
  <c r="V20" i="40"/>
  <c r="W20" i="40"/>
  <c r="X20" i="40"/>
  <c r="Y20" i="40"/>
  <c r="Z20" i="40"/>
  <c r="AA20" i="40"/>
  <c r="AB20" i="40"/>
  <c r="AC20" i="40"/>
  <c r="AD20" i="40"/>
  <c r="AE20" i="40"/>
  <c r="AF20" i="40"/>
  <c r="AG20" i="40"/>
  <c r="AH20" i="40"/>
  <c r="AI20" i="40"/>
  <c r="AJ20" i="40"/>
  <c r="AK20" i="40"/>
  <c r="AL20" i="40"/>
  <c r="AM20" i="40"/>
  <c r="AN20" i="40"/>
  <c r="AO20" i="40"/>
  <c r="AP20" i="40"/>
  <c r="AQ20" i="40"/>
  <c r="AR20" i="40"/>
  <c r="AS20" i="40"/>
  <c r="AT20" i="40"/>
  <c r="AU20" i="40"/>
  <c r="AZ20" i="40"/>
  <c r="BD20" i="40"/>
  <c r="BG20" i="40"/>
  <c r="BL20" i="40"/>
  <c r="BM20" i="40"/>
  <c r="BN20" i="40"/>
  <c r="BO20" i="40"/>
  <c r="BP20" i="40"/>
  <c r="BQ20" i="40"/>
  <c r="BR20" i="40"/>
  <c r="O21" i="40"/>
  <c r="P21" i="40"/>
  <c r="Q21" i="40"/>
  <c r="R21" i="40"/>
  <c r="S21" i="40"/>
  <c r="T21" i="40"/>
  <c r="U21" i="40"/>
  <c r="V21" i="40"/>
  <c r="W21" i="40"/>
  <c r="X21" i="40"/>
  <c r="Y21" i="40"/>
  <c r="Z21" i="40"/>
  <c r="AA21" i="40"/>
  <c r="AB21" i="40"/>
  <c r="AC21" i="40"/>
  <c r="AD21" i="40"/>
  <c r="AE21" i="40"/>
  <c r="AF21" i="40"/>
  <c r="AG21" i="40"/>
  <c r="AH21" i="40"/>
  <c r="AI21" i="40"/>
  <c r="AJ21" i="40"/>
  <c r="AK21" i="40"/>
  <c r="AL21" i="40"/>
  <c r="AM21" i="40"/>
  <c r="AN21" i="40"/>
  <c r="AO21" i="40"/>
  <c r="AP21" i="40"/>
  <c r="AQ21" i="40"/>
  <c r="AR21" i="40"/>
  <c r="AS21" i="40"/>
  <c r="AT21" i="40"/>
  <c r="AU21" i="40"/>
  <c r="AZ21" i="40"/>
  <c r="BA21" i="40"/>
  <c r="BB21" i="40"/>
  <c r="BC21" i="40"/>
  <c r="BD21" i="40"/>
  <c r="BE21" i="40"/>
  <c r="BF21" i="40"/>
  <c r="BG21" i="40"/>
  <c r="BL21" i="40"/>
  <c r="BM21" i="40"/>
  <c r="BN21" i="40"/>
  <c r="BO21" i="40"/>
  <c r="BP21" i="40"/>
  <c r="BQ21" i="40"/>
  <c r="BR21" i="40"/>
  <c r="O22" i="40"/>
  <c r="P22" i="40"/>
  <c r="Q22" i="40"/>
  <c r="R22" i="40"/>
  <c r="S22" i="40"/>
  <c r="T22" i="40"/>
  <c r="U22" i="40"/>
  <c r="V22" i="40"/>
  <c r="W22" i="40"/>
  <c r="X22" i="40"/>
  <c r="Y22" i="40"/>
  <c r="Z22" i="40"/>
  <c r="AA22" i="40"/>
  <c r="AB22" i="40"/>
  <c r="AC22" i="40"/>
  <c r="AD22" i="40"/>
  <c r="AE22" i="40"/>
  <c r="AF22" i="40"/>
  <c r="AG22" i="40"/>
  <c r="AH22" i="40"/>
  <c r="AI22" i="40"/>
  <c r="AJ22" i="40"/>
  <c r="AK22" i="40"/>
  <c r="AL22" i="40"/>
  <c r="AM22" i="40"/>
  <c r="AN22" i="40"/>
  <c r="AO22" i="40"/>
  <c r="AP22" i="40"/>
  <c r="AQ22" i="40"/>
  <c r="AR22" i="40"/>
  <c r="AS22" i="40"/>
  <c r="AT22" i="40"/>
  <c r="AU22" i="40"/>
  <c r="AZ22" i="40"/>
  <c r="BA22" i="40"/>
  <c r="BB22" i="40"/>
  <c r="BC22" i="40"/>
  <c r="BD22" i="40"/>
  <c r="BE22" i="40"/>
  <c r="BF22" i="40"/>
  <c r="BG22" i="40"/>
  <c r="BL22" i="40"/>
  <c r="BM22" i="40"/>
  <c r="BN22" i="40"/>
  <c r="BO22" i="40"/>
  <c r="BP22" i="40"/>
  <c r="BQ22" i="40"/>
  <c r="BR22" i="40"/>
  <c r="O23" i="40"/>
  <c r="P23" i="40"/>
  <c r="Q23" i="40"/>
  <c r="R23" i="40"/>
  <c r="S23" i="40"/>
  <c r="T23" i="40"/>
  <c r="U23" i="40"/>
  <c r="V23" i="40"/>
  <c r="W23" i="40"/>
  <c r="X23" i="40"/>
  <c r="Y23" i="40"/>
  <c r="Z23" i="40"/>
  <c r="AA23" i="40"/>
  <c r="AB23" i="40"/>
  <c r="AC23" i="40"/>
  <c r="AD23" i="40"/>
  <c r="AE23" i="40"/>
  <c r="AF23" i="40"/>
  <c r="AG23" i="40"/>
  <c r="AH23" i="40"/>
  <c r="AI23" i="40"/>
  <c r="AJ23" i="40"/>
  <c r="AK23" i="40"/>
  <c r="AL23" i="40"/>
  <c r="AM23" i="40"/>
  <c r="AN23" i="40"/>
  <c r="AO23" i="40"/>
  <c r="AP23" i="40"/>
  <c r="AQ23" i="40"/>
  <c r="AR23" i="40"/>
  <c r="AS23" i="40"/>
  <c r="AT23" i="40"/>
  <c r="AU23" i="40"/>
  <c r="AV23" i="40"/>
  <c r="AW23" i="40"/>
  <c r="AX23" i="40"/>
  <c r="AY23" i="40"/>
  <c r="AZ23" i="40"/>
  <c r="BA23" i="40"/>
  <c r="BB23" i="40"/>
  <c r="BC23" i="40"/>
  <c r="BD23" i="40"/>
  <c r="BE23" i="40"/>
  <c r="BF23" i="40"/>
  <c r="BG23" i="40"/>
  <c r="BL23" i="40"/>
  <c r="BM23" i="40"/>
  <c r="BN23" i="40"/>
  <c r="BO23" i="40"/>
  <c r="BP23" i="40"/>
  <c r="BQ23" i="40"/>
  <c r="BR23" i="40"/>
  <c r="O24" i="40"/>
  <c r="P24" i="40"/>
  <c r="Q24" i="40"/>
  <c r="R24" i="40"/>
  <c r="S24" i="40"/>
  <c r="T24" i="40"/>
  <c r="U24" i="40"/>
  <c r="V24" i="40"/>
  <c r="W24" i="40"/>
  <c r="X24" i="40"/>
  <c r="Y24" i="40"/>
  <c r="Z24" i="40"/>
  <c r="AA24" i="40"/>
  <c r="AB24" i="40"/>
  <c r="AC24" i="40"/>
  <c r="AD24" i="40"/>
  <c r="AE24" i="40"/>
  <c r="AF24" i="40"/>
  <c r="AG24" i="40"/>
  <c r="AH24" i="40"/>
  <c r="AI24" i="40"/>
  <c r="AJ24" i="40"/>
  <c r="AK24" i="40"/>
  <c r="AL24" i="40"/>
  <c r="AM24" i="40"/>
  <c r="AN24" i="40"/>
  <c r="AO24" i="40"/>
  <c r="AP24" i="40"/>
  <c r="AQ24" i="40"/>
  <c r="AR24" i="40"/>
  <c r="AS24" i="40"/>
  <c r="AT24" i="40"/>
  <c r="AU24" i="40"/>
  <c r="AV24" i="40"/>
  <c r="AW24" i="40"/>
  <c r="AX24" i="40"/>
  <c r="AY24" i="40"/>
  <c r="AZ24" i="40"/>
  <c r="BA24" i="40"/>
  <c r="BB24" i="40"/>
  <c r="BC24" i="40"/>
  <c r="BD24" i="40"/>
  <c r="BE24" i="40"/>
  <c r="BF24" i="40"/>
  <c r="BG24" i="40"/>
  <c r="BL24" i="40"/>
  <c r="BM24" i="40"/>
  <c r="BN24" i="40"/>
  <c r="BO24" i="40"/>
  <c r="BP24" i="40"/>
  <c r="BQ24" i="40"/>
  <c r="BR24" i="40"/>
  <c r="P9" i="40"/>
  <c r="Q9" i="40"/>
  <c r="R9" i="40"/>
  <c r="S9" i="40"/>
  <c r="T9" i="40"/>
  <c r="U9" i="40"/>
  <c r="V9" i="40"/>
  <c r="W9" i="40"/>
  <c r="X9" i="40"/>
  <c r="Y9" i="40"/>
  <c r="Z9" i="40"/>
  <c r="AA9" i="40"/>
  <c r="AB9" i="40"/>
  <c r="AC9" i="40"/>
  <c r="AD9" i="40"/>
  <c r="AE9" i="40"/>
  <c r="AF9" i="40"/>
  <c r="AG9" i="40"/>
  <c r="AH9" i="40"/>
  <c r="AI9" i="40"/>
  <c r="AJ9" i="40"/>
  <c r="AK9" i="40"/>
  <c r="AL9" i="40"/>
  <c r="AM9" i="40"/>
  <c r="AN9" i="40"/>
  <c r="AO9" i="40"/>
  <c r="AP9" i="40"/>
  <c r="AQ9" i="40"/>
  <c r="AR9" i="40"/>
  <c r="AS9" i="40"/>
  <c r="AT9" i="40"/>
  <c r="AU9" i="40"/>
  <c r="AV9" i="40"/>
  <c r="AW9" i="40"/>
  <c r="AX9" i="40"/>
  <c r="AY9" i="40"/>
  <c r="AZ9" i="40"/>
  <c r="BA9" i="40"/>
  <c r="BB9" i="40"/>
  <c r="BC9" i="40"/>
  <c r="BD9" i="40"/>
  <c r="BG9" i="40"/>
  <c r="BL9" i="40"/>
  <c r="BM9" i="40"/>
  <c r="BN9" i="40"/>
  <c r="BO9" i="40"/>
  <c r="BP9" i="40"/>
  <c r="BQ9" i="40"/>
  <c r="BR9" i="40"/>
  <c r="O9" i="40"/>
  <c r="I10" i="40"/>
  <c r="J10" i="40"/>
  <c r="K10" i="40"/>
  <c r="I11" i="40"/>
  <c r="J11" i="40"/>
  <c r="K11" i="40"/>
  <c r="I12" i="40"/>
  <c r="J12" i="40"/>
  <c r="L12" i="40" s="1"/>
  <c r="K12" i="40"/>
  <c r="I13" i="40"/>
  <c r="J13" i="40"/>
  <c r="K13" i="40"/>
  <c r="I14" i="40"/>
  <c r="J14" i="40"/>
  <c r="K14" i="40"/>
  <c r="I15" i="40"/>
  <c r="J15" i="40"/>
  <c r="K15" i="40"/>
  <c r="I16" i="40"/>
  <c r="J16" i="40"/>
  <c r="K16" i="40"/>
  <c r="I17" i="40"/>
  <c r="J17" i="40"/>
  <c r="K17" i="40"/>
  <c r="I18" i="40"/>
  <c r="J18" i="40"/>
  <c r="K18" i="40"/>
  <c r="I19" i="40"/>
  <c r="J19" i="40"/>
  <c r="K19" i="40"/>
  <c r="I20" i="40"/>
  <c r="J20" i="40"/>
  <c r="K20" i="40"/>
  <c r="I21" i="40"/>
  <c r="J21" i="40"/>
  <c r="K21" i="40"/>
  <c r="I22" i="40"/>
  <c r="J22" i="40"/>
  <c r="K22" i="40"/>
  <c r="I23" i="40"/>
  <c r="J23" i="40"/>
  <c r="K23" i="40"/>
  <c r="I24" i="40"/>
  <c r="J24" i="40"/>
  <c r="L24" i="40" s="1"/>
  <c r="K24" i="40"/>
  <c r="J9" i="40"/>
  <c r="K9" i="40"/>
  <c r="I9" i="40"/>
  <c r="L20" i="40"/>
  <c r="L21" i="40"/>
  <c r="L22" i="40"/>
  <c r="L16" i="40"/>
  <c r="N24" i="40"/>
  <c r="M24" i="40"/>
  <c r="N23" i="40"/>
  <c r="M23" i="40"/>
  <c r="N22" i="40"/>
  <c r="M22" i="40"/>
  <c r="N21" i="40"/>
  <c r="M21" i="40"/>
  <c r="M20" i="40"/>
  <c r="M19" i="40"/>
  <c r="M18" i="40"/>
  <c r="L18" i="40"/>
  <c r="M17" i="40"/>
  <c r="L17" i="40"/>
  <c r="M16" i="40"/>
  <c r="M15" i="40"/>
  <c r="M14" i="40"/>
  <c r="L14" i="40"/>
  <c r="M13" i="40"/>
  <c r="L13" i="40"/>
  <c r="M12" i="40"/>
  <c r="M11" i="40"/>
  <c r="M10" i="40"/>
  <c r="L10" i="40"/>
  <c r="M9" i="40"/>
  <c r="L23" i="40" l="1"/>
  <c r="L19" i="40"/>
  <c r="L15" i="40"/>
  <c r="L11" i="40"/>
  <c r="L9" i="40"/>
  <c r="K405" i="30" l="1"/>
  <c r="H405" i="30"/>
  <c r="L19" i="2" l="1"/>
  <c r="L19" i="3"/>
  <c r="L19" i="4"/>
  <c r="L19" i="5"/>
  <c r="L19" i="6"/>
  <c r="L19" i="7"/>
  <c r="L19" i="8"/>
  <c r="L19" i="9"/>
  <c r="L19" i="10"/>
  <c r="L19" i="11"/>
  <c r="L19" i="12"/>
  <c r="L19" i="13"/>
  <c r="L19" i="14"/>
  <c r="L19" i="15"/>
  <c r="L19" i="16"/>
  <c r="L19" i="17"/>
  <c r="L19" i="18"/>
  <c r="L19" i="19"/>
  <c r="L19" i="20"/>
  <c r="L19" i="21"/>
  <c r="L19" i="22"/>
  <c r="L19" i="23"/>
  <c r="L19" i="24"/>
  <c r="L19" i="25"/>
  <c r="L19" i="26"/>
  <c r="L19" i="27"/>
  <c r="L19" i="29"/>
  <c r="L19" i="28"/>
  <c r="L19" i="1"/>
  <c r="L9" i="2"/>
  <c r="L9" i="3"/>
  <c r="L9" i="4"/>
  <c r="L9" i="5"/>
  <c r="L9" i="6"/>
  <c r="L9" i="7"/>
  <c r="L9" i="8"/>
  <c r="L9" i="9"/>
  <c r="L9" i="10"/>
  <c r="L9" i="11"/>
  <c r="L9" i="12"/>
  <c r="L9" i="13"/>
  <c r="L9" i="14"/>
  <c r="L9" i="15"/>
  <c r="L9" i="16"/>
  <c r="L9" i="17"/>
  <c r="L9" i="18"/>
  <c r="L9" i="19"/>
  <c r="L9" i="20"/>
  <c r="L9" i="21"/>
  <c r="L9" i="22"/>
  <c r="L9" i="23"/>
  <c r="L9" i="24"/>
  <c r="L9" i="25"/>
  <c r="L9" i="26"/>
  <c r="L9" i="27"/>
  <c r="L9" i="29"/>
  <c r="L9" i="28"/>
  <c r="L9" i="1"/>
  <c r="F11" i="30"/>
  <c r="H14" i="30"/>
  <c r="F9" i="30"/>
  <c r="H13" i="30"/>
  <c r="K13" i="30"/>
  <c r="K11" i="30"/>
  <c r="K12" i="30"/>
  <c r="F15" i="30"/>
  <c r="H9" i="30"/>
  <c r="F14" i="30"/>
  <c r="H10" i="30"/>
  <c r="K15" i="30"/>
  <c r="F10" i="30"/>
  <c r="K10" i="30"/>
  <c r="H11" i="30"/>
  <c r="H12" i="30"/>
  <c r="K14" i="30"/>
  <c r="H15" i="30"/>
  <c r="F13" i="30"/>
  <c r="F12" i="30"/>
  <c r="K9" i="30"/>
  <c r="N12" i="30" l="1"/>
  <c r="K16" i="30"/>
  <c r="L9" i="30" s="1"/>
  <c r="N9" i="30"/>
  <c r="N13" i="30"/>
  <c r="N15" i="30"/>
  <c r="N11" i="30"/>
  <c r="H16" i="30"/>
  <c r="I9" i="30" s="1"/>
  <c r="N10" i="30"/>
  <c r="N14" i="30"/>
  <c r="L20" i="3"/>
  <c r="L21" i="3"/>
  <c r="L22" i="3"/>
  <c r="L23" i="3"/>
  <c r="L24" i="3"/>
  <c r="L20" i="4"/>
  <c r="L21" i="4"/>
  <c r="L22" i="4"/>
  <c r="L23" i="4"/>
  <c r="L24" i="4"/>
  <c r="L20" i="5"/>
  <c r="L21" i="5"/>
  <c r="L22" i="5"/>
  <c r="L23" i="5"/>
  <c r="L24" i="5"/>
  <c r="L20" i="6"/>
  <c r="L21" i="6"/>
  <c r="L22" i="6"/>
  <c r="L23" i="6"/>
  <c r="L24" i="6"/>
  <c r="L20" i="7"/>
  <c r="L21" i="7"/>
  <c r="L22" i="7"/>
  <c r="L23" i="7"/>
  <c r="L24" i="7"/>
  <c r="L20" i="8"/>
  <c r="L21" i="8"/>
  <c r="L22" i="8"/>
  <c r="L23" i="8"/>
  <c r="L24" i="8"/>
  <c r="L20" i="9"/>
  <c r="L21" i="9"/>
  <c r="L22" i="9"/>
  <c r="L23" i="9"/>
  <c r="L24" i="9"/>
  <c r="L20" i="10"/>
  <c r="L21" i="10"/>
  <c r="L22" i="10"/>
  <c r="L23" i="10"/>
  <c r="L24" i="10"/>
  <c r="L20" i="11"/>
  <c r="L21" i="11"/>
  <c r="L22" i="11"/>
  <c r="L23" i="11"/>
  <c r="L24" i="11"/>
  <c r="L20" i="12"/>
  <c r="L21" i="12"/>
  <c r="L22" i="12"/>
  <c r="L23" i="12"/>
  <c r="L24" i="12"/>
  <c r="L20" i="13"/>
  <c r="L21" i="13"/>
  <c r="L22" i="13"/>
  <c r="L23" i="13"/>
  <c r="L24" i="13"/>
  <c r="L20" i="14"/>
  <c r="L21" i="14"/>
  <c r="L22" i="14"/>
  <c r="L23" i="14"/>
  <c r="L24" i="14"/>
  <c r="L20" i="15"/>
  <c r="L21" i="15"/>
  <c r="L22" i="15"/>
  <c r="L23" i="15"/>
  <c r="L24" i="15"/>
  <c r="L20" i="16"/>
  <c r="L21" i="16"/>
  <c r="L22" i="16"/>
  <c r="L23" i="16"/>
  <c r="L24" i="16"/>
  <c r="L20" i="17"/>
  <c r="L21" i="17"/>
  <c r="L22" i="17"/>
  <c r="L23" i="17"/>
  <c r="L24" i="17"/>
  <c r="L20" i="18"/>
  <c r="L21" i="18"/>
  <c r="L22" i="18"/>
  <c r="L23" i="18"/>
  <c r="L24" i="18"/>
  <c r="L20" i="19"/>
  <c r="L21" i="19"/>
  <c r="L22" i="19"/>
  <c r="L23" i="19"/>
  <c r="L24" i="19"/>
  <c r="L20" i="20"/>
  <c r="L21" i="20"/>
  <c r="L22" i="20"/>
  <c r="L23" i="20"/>
  <c r="L24" i="20"/>
  <c r="L20" i="21"/>
  <c r="L21" i="21"/>
  <c r="L22" i="21"/>
  <c r="L23" i="21"/>
  <c r="L24" i="21"/>
  <c r="L20" i="22"/>
  <c r="L21" i="22"/>
  <c r="L22" i="22"/>
  <c r="L23" i="22"/>
  <c r="L24" i="22"/>
  <c r="L20" i="23"/>
  <c r="L21" i="23"/>
  <c r="L22" i="23"/>
  <c r="L23" i="23"/>
  <c r="L24" i="23"/>
  <c r="L20" i="24"/>
  <c r="L21" i="24"/>
  <c r="L22" i="24"/>
  <c r="L23" i="24"/>
  <c r="L24" i="24"/>
  <c r="L20" i="25"/>
  <c r="L21" i="25"/>
  <c r="L22" i="25"/>
  <c r="L23" i="25"/>
  <c r="L24" i="25"/>
  <c r="L20" i="26"/>
  <c r="L21" i="26"/>
  <c r="L22" i="26"/>
  <c r="L23" i="26"/>
  <c r="L24" i="26"/>
  <c r="L20" i="27"/>
  <c r="L21" i="27"/>
  <c r="L22" i="27"/>
  <c r="L23" i="27"/>
  <c r="L24" i="27"/>
  <c r="L20" i="28"/>
  <c r="L21" i="28"/>
  <c r="L22" i="28"/>
  <c r="L23" i="28"/>
  <c r="L24" i="28"/>
  <c r="L20" i="29"/>
  <c r="L21" i="29"/>
  <c r="L22" i="29"/>
  <c r="L23" i="29"/>
  <c r="L24" i="29"/>
  <c r="L20" i="2"/>
  <c r="L21" i="2"/>
  <c r="L22" i="2"/>
  <c r="L23" i="2"/>
  <c r="L24" i="2"/>
  <c r="I12" i="30" l="1"/>
  <c r="I15" i="30"/>
  <c r="I10" i="30"/>
  <c r="O9" i="30"/>
  <c r="I13" i="30"/>
  <c r="I14" i="30"/>
  <c r="I11" i="30"/>
  <c r="L14" i="30"/>
  <c r="L15" i="30"/>
  <c r="L10" i="30"/>
  <c r="L11" i="30"/>
  <c r="L13" i="30"/>
  <c r="L12" i="30"/>
  <c r="L18" i="2"/>
  <c r="L17" i="2"/>
  <c r="L16" i="2"/>
  <c r="L15" i="2"/>
  <c r="L14" i="2"/>
  <c r="L13" i="2"/>
  <c r="L12" i="2"/>
  <c r="L11" i="2"/>
  <c r="L10" i="2"/>
  <c r="L18" i="3"/>
  <c r="L17" i="3"/>
  <c r="L16" i="3"/>
  <c r="L15" i="3"/>
  <c r="L14" i="3"/>
  <c r="L13" i="3"/>
  <c r="L12" i="3"/>
  <c r="L11" i="3"/>
  <c r="L10" i="3"/>
  <c r="L18" i="4"/>
  <c r="L17" i="4"/>
  <c r="L16" i="4"/>
  <c r="L15" i="4"/>
  <c r="L14" i="4"/>
  <c r="L13" i="4"/>
  <c r="L12" i="4"/>
  <c r="L11" i="4"/>
  <c r="L10" i="4"/>
  <c r="L18" i="5"/>
  <c r="L17" i="5"/>
  <c r="L16" i="5"/>
  <c r="L15" i="5"/>
  <c r="L14" i="5"/>
  <c r="L13" i="5"/>
  <c r="L12" i="5"/>
  <c r="L11" i="5"/>
  <c r="L10" i="5"/>
  <c r="L18" i="6"/>
  <c r="L17" i="6"/>
  <c r="L16" i="6"/>
  <c r="L15" i="6"/>
  <c r="L14" i="6"/>
  <c r="L13" i="6"/>
  <c r="L12" i="6"/>
  <c r="L11" i="6"/>
  <c r="L10" i="6"/>
  <c r="L18" i="7"/>
  <c r="L17" i="7"/>
  <c r="L16" i="7"/>
  <c r="L15" i="7"/>
  <c r="L14" i="7"/>
  <c r="L13" i="7"/>
  <c r="L12" i="7"/>
  <c r="L11" i="7"/>
  <c r="L10" i="7"/>
  <c r="L18" i="8"/>
  <c r="L17" i="8"/>
  <c r="L16" i="8"/>
  <c r="L15" i="8"/>
  <c r="L14" i="8"/>
  <c r="L13" i="8"/>
  <c r="L12" i="8"/>
  <c r="L11" i="8"/>
  <c r="L10" i="8"/>
  <c r="L18" i="9"/>
  <c r="L17" i="9"/>
  <c r="L16" i="9"/>
  <c r="L15" i="9"/>
  <c r="L14" i="9"/>
  <c r="L13" i="9"/>
  <c r="L12" i="9"/>
  <c r="L11" i="9"/>
  <c r="L10" i="9"/>
  <c r="L18" i="10"/>
  <c r="L17" i="10"/>
  <c r="L16" i="10"/>
  <c r="L15" i="10"/>
  <c r="L14" i="10"/>
  <c r="L13" i="10"/>
  <c r="L12" i="10"/>
  <c r="L11" i="10"/>
  <c r="L10" i="10"/>
  <c r="L18" i="11"/>
  <c r="L17" i="11"/>
  <c r="L16" i="11"/>
  <c r="L15" i="11"/>
  <c r="L14" i="11"/>
  <c r="L13" i="11"/>
  <c r="L12" i="11"/>
  <c r="L11" i="11"/>
  <c r="L10" i="11"/>
  <c r="L18" i="12"/>
  <c r="L17" i="12"/>
  <c r="L16" i="12"/>
  <c r="L15" i="12"/>
  <c r="L14" i="12"/>
  <c r="L13" i="12"/>
  <c r="L12" i="12"/>
  <c r="L11" i="12"/>
  <c r="L10" i="12"/>
  <c r="L18" i="13"/>
  <c r="L17" i="13"/>
  <c r="L16" i="13"/>
  <c r="L15" i="13"/>
  <c r="L14" i="13"/>
  <c r="L13" i="13"/>
  <c r="L12" i="13"/>
  <c r="L11" i="13"/>
  <c r="L10" i="13"/>
  <c r="L18" i="14"/>
  <c r="L17" i="14"/>
  <c r="L16" i="14"/>
  <c r="L15" i="14"/>
  <c r="L14" i="14"/>
  <c r="L13" i="14"/>
  <c r="L12" i="14"/>
  <c r="L11" i="14"/>
  <c r="L10" i="14"/>
  <c r="L18" i="15"/>
  <c r="L17" i="15"/>
  <c r="L16" i="15"/>
  <c r="L15" i="15"/>
  <c r="L14" i="15"/>
  <c r="L13" i="15"/>
  <c r="L12" i="15"/>
  <c r="L11" i="15"/>
  <c r="L10" i="15"/>
  <c r="L18" i="16"/>
  <c r="L17" i="16"/>
  <c r="L16" i="16"/>
  <c r="L15" i="16"/>
  <c r="L14" i="16"/>
  <c r="L13" i="16"/>
  <c r="L12" i="16"/>
  <c r="L11" i="16"/>
  <c r="L10" i="16"/>
  <c r="L18" i="17"/>
  <c r="L17" i="17"/>
  <c r="L16" i="17"/>
  <c r="L15" i="17"/>
  <c r="L14" i="17"/>
  <c r="L13" i="17"/>
  <c r="L12" i="17"/>
  <c r="L11" i="17"/>
  <c r="L10" i="17"/>
  <c r="L18" i="18"/>
  <c r="L17" i="18"/>
  <c r="L16" i="18"/>
  <c r="L15" i="18"/>
  <c r="L14" i="18"/>
  <c r="L13" i="18"/>
  <c r="L12" i="18"/>
  <c r="L11" i="18"/>
  <c r="L10" i="18"/>
  <c r="L18" i="19"/>
  <c r="L17" i="19"/>
  <c r="L16" i="19"/>
  <c r="L15" i="19"/>
  <c r="L14" i="19"/>
  <c r="L13" i="19"/>
  <c r="L12" i="19"/>
  <c r="L11" i="19"/>
  <c r="L10" i="19"/>
  <c r="L18" i="20"/>
  <c r="L17" i="20"/>
  <c r="L16" i="20"/>
  <c r="L15" i="20"/>
  <c r="L14" i="20"/>
  <c r="L13" i="20"/>
  <c r="L12" i="20"/>
  <c r="L11" i="20"/>
  <c r="L10" i="20"/>
  <c r="L18" i="21"/>
  <c r="L17" i="21"/>
  <c r="L16" i="21"/>
  <c r="L15" i="21"/>
  <c r="L14" i="21"/>
  <c r="L13" i="21"/>
  <c r="L12" i="21"/>
  <c r="L11" i="21"/>
  <c r="L10" i="21"/>
  <c r="L18" i="22"/>
  <c r="L17" i="22"/>
  <c r="L16" i="22"/>
  <c r="L15" i="22"/>
  <c r="L14" i="22"/>
  <c r="L13" i="22"/>
  <c r="L12" i="22"/>
  <c r="L11" i="22"/>
  <c r="L10" i="22"/>
  <c r="L18" i="23"/>
  <c r="L17" i="23"/>
  <c r="L16" i="23"/>
  <c r="L15" i="23"/>
  <c r="L14" i="23"/>
  <c r="L13" i="23"/>
  <c r="L12" i="23"/>
  <c r="L11" i="23"/>
  <c r="L10" i="23"/>
  <c r="L18" i="24"/>
  <c r="L17" i="24"/>
  <c r="L16" i="24"/>
  <c r="L15" i="24"/>
  <c r="L14" i="24"/>
  <c r="L13" i="24"/>
  <c r="L12" i="24"/>
  <c r="L11" i="24"/>
  <c r="L10" i="24"/>
  <c r="L18" i="25"/>
  <c r="L17" i="25"/>
  <c r="L16" i="25"/>
  <c r="L15" i="25"/>
  <c r="L14" i="25"/>
  <c r="L13" i="25"/>
  <c r="L12" i="25"/>
  <c r="L11" i="25"/>
  <c r="L10" i="25"/>
  <c r="L18" i="26"/>
  <c r="L17" i="26"/>
  <c r="L16" i="26"/>
  <c r="L15" i="26"/>
  <c r="L14" i="26"/>
  <c r="L13" i="26"/>
  <c r="L12" i="26"/>
  <c r="L11" i="26"/>
  <c r="L10" i="26"/>
  <c r="L18" i="27"/>
  <c r="L17" i="27"/>
  <c r="L16" i="27"/>
  <c r="L15" i="27"/>
  <c r="L14" i="27"/>
  <c r="L13" i="27"/>
  <c r="L12" i="27"/>
  <c r="L11" i="27"/>
  <c r="L10" i="27"/>
  <c r="L18" i="28"/>
  <c r="L17" i="28"/>
  <c r="L16" i="28"/>
  <c r="L15" i="28"/>
  <c r="L14" i="28"/>
  <c r="L13" i="28"/>
  <c r="L12" i="28"/>
  <c r="L11" i="28"/>
  <c r="L10" i="28"/>
  <c r="L18" i="29"/>
  <c r="L17" i="29"/>
  <c r="L16" i="29"/>
  <c r="L15" i="29"/>
  <c r="L14" i="29"/>
  <c r="L13" i="29"/>
  <c r="L12" i="29"/>
  <c r="L11" i="29"/>
  <c r="L10" i="29"/>
  <c r="L18" i="1"/>
  <c r="L17" i="1"/>
  <c r="L16" i="1"/>
  <c r="L15" i="1"/>
  <c r="L14" i="1"/>
  <c r="L13" i="1"/>
  <c r="L12" i="1"/>
  <c r="L11" i="1"/>
  <c r="L10" i="1"/>
  <c r="O12" i="30" l="1"/>
  <c r="O11" i="30"/>
  <c r="O15" i="30"/>
  <c r="O10" i="30"/>
  <c r="O14" i="30"/>
  <c r="O13" i="30"/>
  <c r="W16" i="42" l="1"/>
</calcChain>
</file>

<file path=xl/sharedStrings.xml><?xml version="1.0" encoding="utf-8"?>
<sst xmlns="http://schemas.openxmlformats.org/spreadsheetml/2006/main" count="3425" uniqueCount="196">
  <si>
    <t>Population</t>
  </si>
  <si>
    <t>Capital</t>
  </si>
  <si>
    <t>Vienna</t>
  </si>
  <si>
    <t>Area (km²)</t>
  </si>
  <si>
    <t>Final Energy Consumption by Fuel ( Mtoe)</t>
  </si>
  <si>
    <t>Final energy Consumption by Sector (Mtoe)</t>
  </si>
  <si>
    <t>Gross  Heat Generation by Fuel - PJ (GVC)</t>
  </si>
  <si>
    <t>Gross Electricity Generation by Fuel (TWh)</t>
  </si>
  <si>
    <t>Energy Prices - Households</t>
  </si>
  <si>
    <t>Distribution of Population by dwelling type (%)</t>
  </si>
  <si>
    <t>Year</t>
  </si>
  <si>
    <t>GDP(Current prices, million euros)</t>
  </si>
  <si>
    <t>GDP (current)/Capita (euros)</t>
  </si>
  <si>
    <t>GDP2010 (million EUR at 2010 exchange rates]</t>
  </si>
  <si>
    <t>-----------</t>
  </si>
  <si>
    <t>RES Share on Gross Final Energy Consumption for H&amp;C (%)</t>
  </si>
  <si>
    <t>Final Energy Consumption (Mtoe)</t>
  </si>
  <si>
    <t>Solid Fuels</t>
  </si>
  <si>
    <t>Petroleum and Products</t>
  </si>
  <si>
    <t>Gases</t>
  </si>
  <si>
    <t>Renewables</t>
  </si>
  <si>
    <t>Electricity</t>
  </si>
  <si>
    <t>Derived heat</t>
  </si>
  <si>
    <t>Wastes, Non-Renewable</t>
  </si>
  <si>
    <t>Industry</t>
  </si>
  <si>
    <t>Transport</t>
  </si>
  <si>
    <t>Households</t>
  </si>
  <si>
    <t>Services</t>
  </si>
  <si>
    <t>Agriculture and Fishing</t>
  </si>
  <si>
    <t>Other</t>
  </si>
  <si>
    <t>Gross Heat Generation - PJ (GCV)</t>
  </si>
  <si>
    <t>Nuclear</t>
  </si>
  <si>
    <t>Wastes non-RES</t>
  </si>
  <si>
    <t>Gross Electricity Generation, by Fuel - TWh</t>
  </si>
  <si>
    <t>Electricity prices (EUR per kWh)</t>
  </si>
  <si>
    <t>Gas prices (EUR per kWh)</t>
  </si>
  <si>
    <t>Energy Intensity - toe/M€'10</t>
  </si>
  <si>
    <t>Carbon Intensity - kg CO2/toe</t>
  </si>
  <si>
    <t>Detached house (%)</t>
  </si>
  <si>
    <t>Semi-detached house (%)</t>
  </si>
  <si>
    <t>Flat (%)</t>
  </si>
  <si>
    <t>Other (%)</t>
  </si>
  <si>
    <t xml:space="preserve">Sources </t>
  </si>
  <si>
    <t xml:space="preserve">Eurostat  ---  http://appsso.eurostat.ec.europa.eu/nui/show.do?dataset=demo_pjan&amp;lang=en </t>
  </si>
  <si>
    <t>GDP (current prices) (million euros)</t>
  </si>
  <si>
    <t>EU energy in figures - Statistical Pocketbook</t>
  </si>
  <si>
    <t>RES Share on Gross Final Energy Consumption for H&amp;C</t>
  </si>
  <si>
    <t>Eurostat (online data codes: nrg_pc_204, nrg_pc_205, nrg_pc_202 and nrg_pc_203)</t>
  </si>
  <si>
    <t>BE</t>
  </si>
  <si>
    <t>HR</t>
  </si>
  <si>
    <t>CY</t>
  </si>
  <si>
    <t>CZ</t>
  </si>
  <si>
    <t>DK</t>
  </si>
  <si>
    <t>EE</t>
  </si>
  <si>
    <t>FI</t>
  </si>
  <si>
    <t>FR</t>
  </si>
  <si>
    <t>DE</t>
  </si>
  <si>
    <t>GR</t>
  </si>
  <si>
    <t>HU</t>
  </si>
  <si>
    <t>IE</t>
  </si>
  <si>
    <t>IT</t>
  </si>
  <si>
    <t>LV</t>
  </si>
  <si>
    <t>LT</t>
  </si>
  <si>
    <t>LU</t>
  </si>
  <si>
    <t>MT</t>
  </si>
  <si>
    <t>NL</t>
  </si>
  <si>
    <t>PL</t>
  </si>
  <si>
    <t>PT</t>
  </si>
  <si>
    <t>RO</t>
  </si>
  <si>
    <t>SK</t>
  </si>
  <si>
    <t>SI</t>
  </si>
  <si>
    <t>ES</t>
  </si>
  <si>
    <t>SE</t>
  </si>
  <si>
    <t>CH</t>
  </si>
  <si>
    <t>UK</t>
  </si>
  <si>
    <t>Currency</t>
  </si>
  <si>
    <t>Euro</t>
  </si>
  <si>
    <t>Brussels</t>
  </si>
  <si>
    <t>Sofia</t>
  </si>
  <si>
    <t>Bulgarian Lev</t>
  </si>
  <si>
    <t>Zagreb</t>
  </si>
  <si>
    <t>Croatian Kuna</t>
  </si>
  <si>
    <t>Nicosia</t>
  </si>
  <si>
    <t>Prague</t>
  </si>
  <si>
    <t>Czech Koruna</t>
  </si>
  <si>
    <t>Copenhagen</t>
  </si>
  <si>
    <t>Danish Krone</t>
  </si>
  <si>
    <t>Tallinn</t>
  </si>
  <si>
    <t>Helsinki</t>
  </si>
  <si>
    <t>Paris</t>
  </si>
  <si>
    <t>Berlin</t>
  </si>
  <si>
    <t>Athens</t>
  </si>
  <si>
    <t>Budapest</t>
  </si>
  <si>
    <t>Hungarian Forint</t>
  </si>
  <si>
    <t>Dublin</t>
  </si>
  <si>
    <t>Rome</t>
  </si>
  <si>
    <t>Riga</t>
  </si>
  <si>
    <t>Latvian Lats</t>
  </si>
  <si>
    <t>Vilnius</t>
  </si>
  <si>
    <t>Lithuanian Litas</t>
  </si>
  <si>
    <t>Luxemburg</t>
  </si>
  <si>
    <t>Valletta</t>
  </si>
  <si>
    <t>Amsterdam</t>
  </si>
  <si>
    <t>Warsaw</t>
  </si>
  <si>
    <t>Polish Złoty</t>
  </si>
  <si>
    <t>Lisbon</t>
  </si>
  <si>
    <t>Bucharest</t>
  </si>
  <si>
    <t>Romanian Leu</t>
  </si>
  <si>
    <t>Bratislava</t>
  </si>
  <si>
    <t>Ljubljana</t>
  </si>
  <si>
    <t>Madrid</t>
  </si>
  <si>
    <t>Stockholm</t>
  </si>
  <si>
    <t>Swedish Krona</t>
  </si>
  <si>
    <t>London</t>
  </si>
  <si>
    <t>Pound Sterling</t>
  </si>
  <si>
    <t>Area</t>
  </si>
  <si>
    <t>https://europa.eu/european-union/about-eu/countries/member-countries_en</t>
  </si>
  <si>
    <t>Bern</t>
  </si>
  <si>
    <t>Swiss Francs</t>
  </si>
  <si>
    <t>http://www.about.ch/</t>
  </si>
  <si>
    <t>Energy Prices - Industry</t>
  </si>
  <si>
    <t>At-the-pump consumer prices of petroleum products</t>
  </si>
  <si>
    <t>BG</t>
  </si>
  <si>
    <t>AT</t>
  </si>
  <si>
    <t xml:space="preserve"> EUROSTAT   http://appsso.eurostat.ec.europa.eu/nui/submitViewTableAction.do</t>
  </si>
  <si>
    <t>At-the-pump consumer prices of petroleum products (EUR per litre)</t>
  </si>
  <si>
    <t>Euro-super 95 (EUR per litre)</t>
  </si>
  <si>
    <t>Automotive diesel (EUR per litre)</t>
  </si>
  <si>
    <t>LPG motor fuel (EUR per litre)</t>
  </si>
  <si>
    <t>Source Columns/Rows</t>
  </si>
  <si>
    <t>EU28</t>
  </si>
  <si>
    <t>Total</t>
  </si>
  <si>
    <t>TWh</t>
  </si>
  <si>
    <t>Share</t>
  </si>
  <si>
    <t>Percentage Change</t>
  </si>
  <si>
    <t>Variation in Share</t>
  </si>
  <si>
    <t>Evolution</t>
  </si>
  <si>
    <t>Renewable electricity (ktoe)</t>
  </si>
  <si>
    <t>Electricity generation from all sources (ktoe)</t>
  </si>
  <si>
    <t>Renewables in transport (ktoe)</t>
  </si>
  <si>
    <t>Fuel used in transport (as defined in Article 3) (ktoe)</t>
  </si>
  <si>
    <t>Renewables in heating and cooling (ktoe)</t>
  </si>
  <si>
    <t>All fuel consumed for heating and cooling (ktoe)</t>
  </si>
  <si>
    <t>RES Generation and Total Energy Generation per sector (ktoe)</t>
  </si>
  <si>
    <t>Eurostat - SHARES 2014</t>
  </si>
  <si>
    <t>INDEX</t>
  </si>
  <si>
    <t>1 Ktoe</t>
  </si>
  <si>
    <t>=</t>
  </si>
  <si>
    <t>Brussels (Unofficial)</t>
  </si>
  <si>
    <t>1 PJ</t>
  </si>
  <si>
    <t>Gross  Heat Generation (sold), by Fuel - TWh</t>
  </si>
  <si>
    <t>Final Energy Consumption, by Fuel - TWh</t>
  </si>
  <si>
    <t>1 Mtoe</t>
  </si>
  <si>
    <t>Final Energy Consumption, by Sector - TWh</t>
  </si>
  <si>
    <t>Shares on Final Energy Consumption, by Fuel (%)</t>
  </si>
  <si>
    <t xml:space="preserve">Shares on Final Energy Consumption, by Sector (%)
</t>
  </si>
  <si>
    <t xml:space="preserve">Shares on Gross  Heat Generation (sold), by Fuel (%)
</t>
  </si>
  <si>
    <t>DO NOT CHANGE THE STRUCTURE OF THE TABLES. IF YOU WANT TO ADD NEW ELEMENTS, ADD IT IN THE END OF THE WHOLE TABLE, AFTER THE LAST NUMBER OF THE HORIZONTAL INDEX.</t>
  </si>
  <si>
    <t>Shares on Gross Electricity Generation, by Fuel (%)</t>
  </si>
  <si>
    <t>Energy Statistics for Switzerland</t>
  </si>
  <si>
    <t>Energy Consumption in Switzerland 2015."  -  Federal Department of the Environment, Transport, Energy, and Communications DETEC - Swiss Federal Office on Energy SFOE   http://www.bfe.admin.ch/themen/00526/00541/00542/00631/index.html?lang=en</t>
  </si>
  <si>
    <t>Austria</t>
  </si>
  <si>
    <t>Belgium</t>
  </si>
  <si>
    <t>Bulgaria</t>
  </si>
  <si>
    <t>Croatia</t>
  </si>
  <si>
    <t>Cyprus</t>
  </si>
  <si>
    <t>Czech Republic</t>
  </si>
  <si>
    <t>Denmark</t>
  </si>
  <si>
    <t>Germany</t>
  </si>
  <si>
    <t>Greece</t>
  </si>
  <si>
    <t>Hungary</t>
  </si>
  <si>
    <t>Ireland</t>
  </si>
  <si>
    <t>Italy</t>
  </si>
  <si>
    <t>Netherlands</t>
  </si>
  <si>
    <t>Poland</t>
  </si>
  <si>
    <t>Portugal</t>
  </si>
  <si>
    <t>Romania</t>
  </si>
  <si>
    <t>Slovakia</t>
  </si>
  <si>
    <t>Slovenia</t>
  </si>
  <si>
    <t>Spain</t>
  </si>
  <si>
    <t>Sweden</t>
  </si>
  <si>
    <t>Switzerland</t>
  </si>
  <si>
    <t>United Kingdom</t>
  </si>
  <si>
    <t>Latvia</t>
  </si>
  <si>
    <t>Lithuania</t>
  </si>
  <si>
    <t>Luxembourg</t>
  </si>
  <si>
    <t>Malta</t>
  </si>
  <si>
    <t>Estonia</t>
  </si>
  <si>
    <t>Finland</t>
  </si>
  <si>
    <t>France</t>
  </si>
  <si>
    <t>ktoe</t>
  </si>
  <si>
    <t>FINAL ENERGY CONSUMPTION - EU28 2005/2014 - ESTIF ANALYTICS DASHBOARD - DECEMBER 2016 EDITION</t>
  </si>
  <si>
    <t xml:space="preserve">The current dashboard is an analysis of the European Solar Thermal Industry Federation (ESTIF) on the final energy consumption for the EU28, per fuel, sector, country and years. All data are collected from Eurostat for the period 2005/2014.
Please navigate through countries and years using the yellow highlighted boxes. The graphs are based on data of the second (right hand) year of the corresponding table. If all values are zero, it means that no data were available for the chosen country in Eurostat. </t>
  </si>
  <si>
    <t xml:space="preserve">The current dashboard is an analysis of the European Solar Thermal Industry Federation (ESTIF) on the gross heat generation sold for the EU28, per fuel, country and years. All data are collected from Eurostat for the period 2005/2014.
Please navigate through countries and years using the yellow highlighted boxes. The graphs are based on data of the second (right hand) year of the corresponding table. If all values are zero, it means that no data were available for the chosen country in Eurostat. </t>
  </si>
  <si>
    <t>GROSS  HEAT GENERATION (SOLD), BY FUEL - EU28 2005/2014 - ESTIF ANALYTICS
DASHBOARD - DECEMBER 2016 EDITION</t>
  </si>
  <si>
    <t>GROSS ELECTRICITY GENERATION, BY FUEL - EU28 2005/2014 - ESTIF 
ANALYTICS DASHBOARD - DECEMBER 2016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</si>
</sst>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_i"/>
  </numFmts>
  <fonts count="21" x14ac:knownFonts="1">
    <font>
      <sz val="11"/>
      <color theme="1"/>
      <name val="Calibri"/>
      <family val="2"/>
      <scheme val="minor"/>
    </font>
    <font>
      <u/>
      <sz val="11"/>
      <color theme="10"/>
      <name val="Calibri"/>
      <family val="2"/>
      <scheme val="minor"/>
    </font>
    <font>
      <sz val="11"/>
      <name val="Arial"/>
      <family val="2"/>
    </font>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4"/>
      <color rgb="FF000000"/>
      <name val="Calibri"/>
      <family val="2"/>
      <scheme val="minor"/>
    </font>
    <font>
      <b/>
      <sz val="14"/>
      <color theme="1"/>
      <name val="Calibri"/>
      <family val="2"/>
      <scheme val="minor"/>
    </font>
    <font>
      <sz val="12"/>
      <color theme="1"/>
      <name val="Calibri"/>
      <family val="2"/>
      <scheme val="minor"/>
    </font>
    <font>
      <b/>
      <sz val="16"/>
      <color rgb="FFFF0000"/>
      <name val="Calibri"/>
      <family val="2"/>
      <scheme val="minor"/>
    </font>
    <font>
      <b/>
      <sz val="22"/>
      <color rgb="FF7030A0"/>
      <name val="Calibri"/>
      <family val="2"/>
      <scheme val="minor"/>
    </font>
    <font>
      <sz val="14"/>
      <color theme="1"/>
      <name val="Calibri"/>
      <family val="2"/>
      <scheme val="minor"/>
    </font>
    <font>
      <sz val="11"/>
      <color theme="0"/>
      <name val="Calibri"/>
      <family val="2"/>
      <scheme val="minor"/>
    </font>
    <font>
      <b/>
      <sz val="12"/>
      <color theme="0"/>
      <name val="Calibri"/>
      <family val="2"/>
      <scheme val="minor"/>
    </font>
    <font>
      <b/>
      <sz val="16"/>
      <color theme="0"/>
      <name val="Calibri"/>
      <family val="2"/>
      <scheme val="minor"/>
    </font>
    <font>
      <b/>
      <sz val="18"/>
      <color theme="0"/>
      <name val="Calibri"/>
      <family val="2"/>
      <scheme val="minor"/>
    </font>
    <font>
      <u/>
      <sz val="14"/>
      <color theme="0"/>
      <name val="Calibri"/>
      <family val="2"/>
      <scheme val="minor"/>
    </font>
    <font>
      <b/>
      <u/>
      <sz val="12"/>
      <color theme="0"/>
      <name val="Calibri"/>
      <family val="2"/>
      <scheme val="minor"/>
    </font>
    <font>
      <u/>
      <sz val="11"/>
      <color theme="0"/>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59999389629810485"/>
        <bgColor indexed="64"/>
      </patternFill>
    </fill>
  </fills>
  <borders count="19">
    <border>
      <left/>
      <right/>
      <top/>
      <bottom/>
      <diagonal/>
    </border>
    <border>
      <left style="hair">
        <color rgb="FFC0C0C0"/>
      </left>
      <right/>
      <top style="hair">
        <color rgb="FFC0C0C0"/>
      </top>
      <bottom style="hair">
        <color rgb="FFC0C0C0"/>
      </bottom>
      <diagonal/>
    </border>
    <border>
      <left/>
      <right/>
      <top style="hair">
        <color rgb="FFC0C0C0"/>
      </top>
      <bottom style="hair">
        <color rgb="FFC0C0C0"/>
      </bottom>
      <diagonal/>
    </border>
    <border>
      <left/>
      <right style="hair">
        <color indexed="48"/>
      </right>
      <top style="hair">
        <color rgb="FFC0C0C0"/>
      </top>
      <bottom style="hair">
        <color rgb="FFC0C0C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2" fillId="0" borderId="0"/>
    <xf numFmtId="9" fontId="3" fillId="0" borderId="0" applyFont="0" applyFill="0" applyBorder="0" applyAlignment="0" applyProtection="0"/>
  </cellStyleXfs>
  <cellXfs count="94">
    <xf numFmtId="0" fontId="0" fillId="0" borderId="0" xfId="0"/>
    <xf numFmtId="0" fontId="8" fillId="0" borderId="0" xfId="0" applyFont="1" applyAlignment="1">
      <alignment vertical="center" readingOrder="1"/>
    </xf>
    <xf numFmtId="0" fontId="0" fillId="0" borderId="0" xfId="0" applyBorder="1"/>
    <xf numFmtId="0" fontId="0" fillId="0" borderId="5" xfId="0" applyBorder="1"/>
    <xf numFmtId="0" fontId="0" fillId="0" borderId="7" xfId="0" applyBorder="1"/>
    <xf numFmtId="0" fontId="13" fillId="0" borderId="0" xfId="0" applyFont="1" applyBorder="1"/>
    <xf numFmtId="0" fontId="10" fillId="0" borderId="0" xfId="0" applyFont="1" applyBorder="1"/>
    <xf numFmtId="0" fontId="0" fillId="0" borderId="4" xfId="0" applyBorder="1"/>
    <xf numFmtId="0" fontId="0" fillId="0" borderId="6" xfId="0" applyBorder="1"/>
    <xf numFmtId="0" fontId="0" fillId="0" borderId="8" xfId="0" applyBorder="1"/>
    <xf numFmtId="0" fontId="5" fillId="0" borderId="6" xfId="0" applyFont="1" applyFill="1" applyBorder="1" applyAlignment="1">
      <alignment horizontal="left" wrapText="1"/>
    </xf>
    <xf numFmtId="0" fontId="4" fillId="0" borderId="7" xfId="0" applyFont="1" applyFill="1" applyBorder="1" applyAlignment="1">
      <alignment horizontal="left" wrapText="1"/>
    </xf>
    <xf numFmtId="4" fontId="0" fillId="0" borderId="7" xfId="0" applyNumberFormat="1" applyFill="1" applyBorder="1" applyAlignment="1">
      <alignment horizontal="center"/>
    </xf>
    <xf numFmtId="0" fontId="0" fillId="0" borderId="7" xfId="0" applyFill="1" applyBorder="1" applyAlignment="1">
      <alignment horizontal="center"/>
    </xf>
    <xf numFmtId="0" fontId="5" fillId="0" borderId="15" xfId="0" applyFont="1" applyBorder="1" applyAlignment="1">
      <alignment horizontal="left" wrapText="1"/>
    </xf>
    <xf numFmtId="0" fontId="4" fillId="0" borderId="16" xfId="0" applyFont="1" applyBorder="1" applyAlignment="1">
      <alignment horizontal="left" wrapText="1"/>
    </xf>
    <xf numFmtId="4" fontId="0" fillId="0" borderId="16" xfId="0" applyNumberFormat="1" applyBorder="1" applyAlignment="1">
      <alignment horizontal="center" wrapText="1"/>
    </xf>
    <xf numFmtId="10" fontId="0" fillId="0" borderId="16" xfId="3" applyNumberFormat="1" applyFont="1" applyBorder="1" applyAlignment="1">
      <alignment horizontal="center" wrapText="1"/>
    </xf>
    <xf numFmtId="0" fontId="0" fillId="0" borderId="16" xfId="0" applyBorder="1" applyAlignment="1">
      <alignment horizontal="center"/>
    </xf>
    <xf numFmtId="10" fontId="0" fillId="0" borderId="16" xfId="0" applyNumberFormat="1" applyBorder="1" applyAlignment="1">
      <alignment horizontal="center"/>
    </xf>
    <xf numFmtId="0" fontId="5" fillId="0" borderId="15" xfId="0" applyFont="1" applyFill="1" applyBorder="1" applyAlignment="1">
      <alignment horizontal="left" wrapText="1"/>
    </xf>
    <xf numFmtId="4" fontId="0" fillId="0" borderId="16" xfId="0" applyNumberFormat="1" applyFill="1" applyBorder="1" applyAlignment="1">
      <alignment horizontal="center"/>
    </xf>
    <xf numFmtId="0" fontId="0" fillId="0" borderId="16" xfId="0" applyFill="1" applyBorder="1" applyAlignment="1">
      <alignment horizontal="center"/>
    </xf>
    <xf numFmtId="0" fontId="10" fillId="0" borderId="12" xfId="0" applyFont="1" applyBorder="1" applyAlignment="1">
      <alignment horizontal="center" wrapText="1"/>
    </xf>
    <xf numFmtId="4" fontId="5" fillId="0" borderId="12" xfId="0" applyNumberFormat="1" applyFont="1" applyBorder="1" applyAlignment="1">
      <alignment horizontal="center" wrapText="1"/>
    </xf>
    <xf numFmtId="0" fontId="5" fillId="0" borderId="12" xfId="0" applyFont="1" applyBorder="1" applyAlignment="1">
      <alignment horizontal="center"/>
    </xf>
    <xf numFmtId="4" fontId="5" fillId="0" borderId="13" xfId="0" applyNumberFormat="1" applyFont="1" applyBorder="1" applyAlignment="1">
      <alignment horizontal="center" wrapText="1"/>
    </xf>
    <xf numFmtId="10" fontId="0" fillId="0" borderId="17" xfId="0" applyNumberFormat="1" applyBorder="1" applyAlignment="1">
      <alignment horizontal="center"/>
    </xf>
    <xf numFmtId="0" fontId="0" fillId="0" borderId="17" xfId="0" applyFill="1" applyBorder="1" applyAlignment="1">
      <alignment horizontal="center"/>
    </xf>
    <xf numFmtId="0" fontId="10" fillId="0" borderId="11" xfId="0" applyFont="1" applyBorder="1" applyAlignment="1">
      <alignment horizontal="center" wrapText="1"/>
    </xf>
    <xf numFmtId="0" fontId="7" fillId="5" borderId="14" xfId="0" applyFont="1" applyFill="1" applyBorder="1" applyAlignment="1">
      <alignment horizontal="center" vertical="center"/>
    </xf>
    <xf numFmtId="0" fontId="13" fillId="0" borderId="9" xfId="0" applyFont="1" applyBorder="1" applyAlignment="1">
      <alignment horizontal="center" wrapText="1"/>
    </xf>
    <xf numFmtId="0" fontId="9" fillId="0" borderId="9" xfId="0" applyFont="1" applyBorder="1"/>
    <xf numFmtId="0" fontId="0" fillId="0" borderId="8" xfId="0" applyFill="1" applyBorder="1" applyAlignment="1">
      <alignment horizontal="center"/>
    </xf>
    <xf numFmtId="0" fontId="8" fillId="4" borderId="0" xfId="0" applyFont="1" applyFill="1" applyBorder="1" applyAlignment="1">
      <alignment horizontal="center" vertical="center" readingOrder="1"/>
    </xf>
    <xf numFmtId="0" fontId="8" fillId="4" borderId="5" xfId="0" applyFont="1" applyFill="1" applyBorder="1" applyAlignment="1">
      <alignment horizontal="center" vertical="center" readingOrder="1"/>
    </xf>
    <xf numFmtId="0" fontId="7" fillId="4" borderId="14" xfId="0" applyFont="1" applyFill="1" applyBorder="1" applyAlignment="1">
      <alignment horizontal="center" vertical="center"/>
    </xf>
    <xf numFmtId="0" fontId="7" fillId="5" borderId="6" xfId="0" applyFont="1" applyFill="1" applyBorder="1" applyAlignment="1">
      <alignment horizontal="center" vertical="center"/>
    </xf>
    <xf numFmtId="0" fontId="5" fillId="0" borderId="9" xfId="0" applyFont="1" applyBorder="1"/>
    <xf numFmtId="0" fontId="0" fillId="0" borderId="9" xfId="0" applyBorder="1"/>
    <xf numFmtId="0" fontId="5" fillId="0" borderId="7" xfId="0" applyFont="1" applyBorder="1"/>
    <xf numFmtId="0" fontId="5" fillId="0" borderId="18" xfId="0" applyFont="1" applyBorder="1" applyAlignment="1">
      <alignment horizontal="left" wrapText="1"/>
    </xf>
    <xf numFmtId="0" fontId="4" fillId="0" borderId="12" xfId="0" applyFont="1" applyBorder="1" applyAlignment="1">
      <alignment horizontal="left" wrapText="1"/>
    </xf>
    <xf numFmtId="0" fontId="14" fillId="0" borderId="0" xfId="0" applyFont="1" applyFill="1"/>
    <xf numFmtId="0" fontId="15" fillId="0" borderId="0" xfId="0" applyFont="1" applyFill="1"/>
    <xf numFmtId="0" fontId="15" fillId="0" borderId="0" xfId="0" applyFont="1" applyFill="1" applyAlignment="1">
      <alignment horizontal="center"/>
    </xf>
    <xf numFmtId="0" fontId="16" fillId="0" borderId="0" xfId="0" applyFont="1" applyFill="1"/>
    <xf numFmtId="3" fontId="14" fillId="0" borderId="0" xfId="0" applyNumberFormat="1" applyFont="1" applyFill="1" applyBorder="1"/>
    <xf numFmtId="0" fontId="14" fillId="0" borderId="0" xfId="0" applyFont="1" applyFill="1" applyAlignment="1">
      <alignment wrapText="1"/>
    </xf>
    <xf numFmtId="0" fontId="18" fillId="0" borderId="0" xfId="0" applyFont="1" applyFill="1" applyAlignment="1">
      <alignment wrapText="1"/>
    </xf>
    <xf numFmtId="0" fontId="14" fillId="0" borderId="0" xfId="0" quotePrefix="1" applyFont="1" applyFill="1" applyAlignment="1">
      <alignment wrapText="1"/>
    </xf>
    <xf numFmtId="3" fontId="14" fillId="0" borderId="0" xfId="0" applyNumberFormat="1" applyFont="1" applyFill="1"/>
    <xf numFmtId="0" fontId="19" fillId="0" borderId="0" xfId="0" applyFont="1" applyFill="1"/>
    <xf numFmtId="0" fontId="20" fillId="0" borderId="0" xfId="1" applyFont="1" applyFill="1"/>
    <xf numFmtId="10" fontId="14" fillId="0" borderId="0" xfId="0" applyNumberFormat="1" applyFont="1" applyFill="1" applyBorder="1"/>
    <xf numFmtId="164" fontId="14" fillId="0" borderId="0" xfId="0" applyNumberFormat="1" applyFont="1" applyFill="1" applyBorder="1"/>
    <xf numFmtId="165" fontId="14" fillId="0" borderId="0" xfId="0" applyNumberFormat="1" applyFont="1" applyFill="1"/>
    <xf numFmtId="3" fontId="14" fillId="0" borderId="0" xfId="0" quotePrefix="1" applyNumberFormat="1" applyFont="1" applyFill="1"/>
    <xf numFmtId="166" fontId="14" fillId="0" borderId="1" xfId="0" applyNumberFormat="1" applyFont="1" applyFill="1" applyBorder="1" applyAlignment="1">
      <alignment horizontal="right" vertical="center"/>
    </xf>
    <xf numFmtId="166" fontId="14" fillId="0" borderId="0" xfId="0" applyNumberFormat="1" applyFont="1" applyFill="1" applyBorder="1" applyAlignment="1">
      <alignment horizontal="right" vertical="center"/>
    </xf>
    <xf numFmtId="166" fontId="14" fillId="0" borderId="2" xfId="0" applyNumberFormat="1" applyFont="1" applyFill="1" applyBorder="1" applyAlignment="1">
      <alignment horizontal="right" vertical="center"/>
    </xf>
    <xf numFmtId="166" fontId="14" fillId="0" borderId="3" xfId="0" applyNumberFormat="1" applyFont="1" applyFill="1" applyBorder="1" applyAlignment="1">
      <alignment horizontal="right" vertical="center"/>
    </xf>
    <xf numFmtId="0" fontId="14" fillId="0" borderId="0" xfId="0" quotePrefix="1" applyFont="1" applyFill="1"/>
    <xf numFmtId="4" fontId="14" fillId="0" borderId="0" xfId="0" applyNumberFormat="1" applyFont="1" applyFill="1" applyBorder="1"/>
    <xf numFmtId="4" fontId="14" fillId="0" borderId="0" xfId="0" applyNumberFormat="1" applyFont="1" applyFill="1"/>
    <xf numFmtId="9" fontId="14" fillId="0" borderId="0" xfId="3" applyFont="1" applyFill="1"/>
    <xf numFmtId="0" fontId="16" fillId="0" borderId="0" xfId="0" applyFont="1" applyFill="1" applyAlignment="1">
      <alignment horizontal="center" wrapText="1"/>
    </xf>
    <xf numFmtId="0" fontId="9" fillId="5" borderId="9"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8" fillId="4" borderId="4" xfId="0" applyFont="1" applyFill="1" applyBorder="1" applyAlignment="1">
      <alignment horizontal="center" vertical="center" readingOrder="1"/>
    </xf>
    <xf numFmtId="0" fontId="8" fillId="4" borderId="0" xfId="0" applyFont="1" applyFill="1" applyBorder="1" applyAlignment="1">
      <alignment horizontal="center" vertical="center" readingOrder="1"/>
    </xf>
    <xf numFmtId="0" fontId="6" fillId="3" borderId="14" xfId="0" applyFont="1" applyFill="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11" fillId="2" borderId="1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8" fillId="4" borderId="5" xfId="0" applyFont="1" applyFill="1" applyBorder="1" applyAlignment="1">
      <alignment horizontal="center" vertical="center" readingOrder="1"/>
    </xf>
    <xf numFmtId="0" fontId="9" fillId="5" borderId="7"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17" fillId="0" borderId="0" xfId="0" applyFont="1" applyFill="1" applyAlignment="1">
      <alignment horizontal="center"/>
    </xf>
    <xf numFmtId="0" fontId="14" fillId="0" borderId="0" xfId="0" applyFont="1" applyFill="1" applyAlignment="1">
      <alignment horizontal="center" wrapText="1"/>
    </xf>
    <xf numFmtId="0" fontId="14" fillId="0" borderId="0" xfId="0" applyFont="1" applyFill="1" applyAlignment="1">
      <alignment horizontal="center"/>
    </xf>
    <xf numFmtId="0" fontId="12" fillId="6" borderId="6"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14" xfId="0" applyFont="1" applyFill="1" applyBorder="1" applyAlignment="1">
      <alignment horizontal="left" wrapText="1"/>
    </xf>
    <xf numFmtId="0" fontId="6" fillId="3" borderId="9" xfId="0" applyFont="1" applyFill="1" applyBorder="1" applyAlignment="1">
      <alignment horizontal="left" wrapText="1"/>
    </xf>
    <xf numFmtId="0" fontId="6" fillId="3" borderId="10" xfId="0" applyFont="1" applyFill="1" applyBorder="1" applyAlignment="1">
      <alignment horizontal="left" wrapText="1"/>
    </xf>
  </cellXfs>
  <cellStyles count="4">
    <cellStyle name="Hyperlink" xfId="1" builtinId="8"/>
    <cellStyle name="Normal" xfId="0" builtinId="0"/>
    <cellStyle name="Normal 2" xfId="2"/>
    <cellStyle name="Percent" xfId="3" builtinId="5"/>
  </cellStyles>
  <dxfs count="0"/>
  <tableStyles count="0" defaultTableStyle="TableStyleMedium2" defaultPivotStyle="PivotStyleLight16"/>
  <colors>
    <mruColors>
      <color rgb="FFFF6600"/>
      <color rgb="FFFF9966"/>
      <color rgb="FFFF9933"/>
      <color rgb="FFFF5050"/>
      <color rgb="FFFFCC99"/>
      <color rgb="FFFFFF66"/>
      <color rgb="FFFFFF99"/>
      <color rgb="FFFFFF00"/>
      <color rgb="FFD1D1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8150795365205"/>
          <c:y val="9.2631696327948349E-2"/>
          <c:w val="0.409723140375369"/>
          <c:h val="0.85840405617335058"/>
        </c:manualLayout>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83A3-4D26-9858-B78A66FB8F96}"/>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83A3-4D26-9858-B78A66FB8F96}"/>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83A3-4D26-9858-B78A66FB8F96}"/>
              </c:ext>
            </c:extLst>
          </c:dPt>
          <c:dPt>
            <c:idx val="3"/>
            <c:bubble3D val="0"/>
            <c:spPr>
              <a:solidFill>
                <a:srgbClr val="0070C0"/>
              </a:solidFill>
              <a:ln w="19050">
                <a:solidFill>
                  <a:schemeClr val="lt1"/>
                </a:solidFill>
              </a:ln>
              <a:effectLst/>
            </c:spPr>
            <c:extLst>
              <c:ext xmlns:c16="http://schemas.microsoft.com/office/drawing/2014/chart" uri="{C3380CC4-5D6E-409C-BE32-E72D297353CC}">
                <c16:uniqueId val="{00000007-83A3-4D26-9858-B78A66FB8F96}"/>
              </c:ext>
            </c:extLst>
          </c:dPt>
          <c:dPt>
            <c:idx val="4"/>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9-9C57-4480-A29A-1A204FFFCB7A}"/>
              </c:ext>
            </c:extLst>
          </c:dPt>
          <c:dPt>
            <c:idx val="5"/>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B-9C57-4480-A29A-1A204FFFCB7A}"/>
              </c:ext>
            </c:extLst>
          </c:dPt>
          <c:dPt>
            <c:idx val="6"/>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0D-9C57-4480-A29A-1A204FFFCB7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'Final Energy Consumption'!$F$10:$F$16</c:f>
              <c:strCache>
                <c:ptCount val="7"/>
                <c:pt idx="0">
                  <c:v>Solid Fuels</c:v>
                </c:pt>
                <c:pt idx="1">
                  <c:v>Petroleum and Products</c:v>
                </c:pt>
                <c:pt idx="2">
                  <c:v>Gases</c:v>
                </c:pt>
                <c:pt idx="3">
                  <c:v>Renewables</c:v>
                </c:pt>
                <c:pt idx="4">
                  <c:v>Electricity</c:v>
                </c:pt>
                <c:pt idx="5">
                  <c:v>Derived heat</c:v>
                </c:pt>
                <c:pt idx="6">
                  <c:v>Wastes, Non-Renewable</c:v>
                </c:pt>
              </c:strCache>
            </c:strRef>
          </c:cat>
          <c:val>
            <c:numRef>
              <c:f>'Final Energy Consumption'!$L$10:$L$16</c:f>
              <c:numCache>
                <c:formatCode>0.00%</c:formatCode>
                <c:ptCount val="7"/>
                <c:pt idx="0">
                  <c:v>4.3869762114670204E-2</c:v>
                </c:pt>
                <c:pt idx="1">
                  <c:v>0.39837974998304582</c:v>
                </c:pt>
                <c:pt idx="2">
                  <c:v>0.21594385544529079</c:v>
                </c:pt>
                <c:pt idx="3">
                  <c:v>7.6650579077845823E-2</c:v>
                </c:pt>
                <c:pt idx="4">
                  <c:v>0.21918115303177577</c:v>
                </c:pt>
                <c:pt idx="5">
                  <c:v>4.2898667028354834E-2</c:v>
                </c:pt>
                <c:pt idx="6">
                  <c:v>3.0762333190165088E-3</c:v>
                </c:pt>
              </c:numCache>
            </c:numRef>
          </c:val>
          <c:extLst>
            <c:ext xmlns:c16="http://schemas.microsoft.com/office/drawing/2014/chart" uri="{C3380CC4-5D6E-409C-BE32-E72D297353CC}">
              <c16:uniqueId val="{00000008-83A3-4D26-9858-B78A66FB8F9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1221403048737153"/>
          <c:y val="0.23211633501866039"/>
          <c:w val="0.276013586536977"/>
          <c:h val="0.6035071777397018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80536408787675E-2"/>
          <c:y val="0.10763973118723859"/>
          <c:w val="0.51359698178429525"/>
          <c:h val="0.86747681328507764"/>
        </c:manualLayout>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AF57-43E5-B022-09F923013DAC}"/>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AF57-43E5-B022-09F923013DAC}"/>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AF57-43E5-B022-09F923013DAC}"/>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AF57-43E5-B022-09F923013DAC}"/>
              </c:ext>
            </c:extLst>
          </c:dPt>
          <c:dPt>
            <c:idx val="4"/>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9-AF57-43E5-B022-09F923013DAC}"/>
              </c:ext>
            </c:extLst>
          </c:dPt>
          <c:dPt>
            <c:idx val="5"/>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B-AF57-43E5-B022-09F923013DAC}"/>
              </c:ext>
            </c:extLst>
          </c:dPt>
          <c:dLbls>
            <c:spPr>
              <a:noFill/>
              <a:ln>
                <a:noFill/>
              </a:ln>
              <a:effectLst/>
            </c:spPr>
            <c:txPr>
              <a:bodyPr rot="0" spcFirstLastPara="1" vertOverflow="ellipsis" vert="horz" wrap="square" lIns="38100" tIns="19050" rIns="38100" bIns="19050" anchor="ctr" anchorCtr="0">
                <a:spAutoFit/>
              </a:bodyPr>
              <a:lstStyle/>
              <a:p>
                <a:pPr algn="ctr">
                  <a:defRPr lang="en-GB"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'Final Energy Consumption'!$S$10:$S$15</c:f>
              <c:strCache>
                <c:ptCount val="6"/>
                <c:pt idx="0">
                  <c:v>Industry</c:v>
                </c:pt>
                <c:pt idx="1">
                  <c:v>Transport</c:v>
                </c:pt>
                <c:pt idx="2">
                  <c:v>Households</c:v>
                </c:pt>
                <c:pt idx="3">
                  <c:v>Services</c:v>
                </c:pt>
                <c:pt idx="4">
                  <c:v>Agriculture and Fishing</c:v>
                </c:pt>
                <c:pt idx="5">
                  <c:v>Other</c:v>
                </c:pt>
              </c:strCache>
            </c:strRef>
          </c:cat>
          <c:val>
            <c:numRef>
              <c:f>'Final Energy Consumption'!$X$10:$X$15</c:f>
              <c:numCache>
                <c:formatCode>0.00%</c:formatCode>
                <c:ptCount val="6"/>
                <c:pt idx="0">
                  <c:v>0.25880202093270332</c:v>
                </c:pt>
                <c:pt idx="1">
                  <c:v>0.33242817098808686</c:v>
                </c:pt>
                <c:pt idx="2">
                  <c:v>0.24792688624153233</c:v>
                </c:pt>
                <c:pt idx="3">
                  <c:v>0.13301930510658497</c:v>
                </c:pt>
                <c:pt idx="4">
                  <c:v>2.3262954841723745E-2</c:v>
                </c:pt>
                <c:pt idx="5">
                  <c:v>4.5493591337568088E-3</c:v>
                </c:pt>
              </c:numCache>
            </c:numRef>
          </c:val>
          <c:extLst>
            <c:ext xmlns:c16="http://schemas.microsoft.com/office/drawing/2014/chart" uri="{C3380CC4-5D6E-409C-BE32-E72D297353CC}">
              <c16:uniqueId val="{0000000E-AF57-43E5-B022-09F923013DA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068542564746827"/>
          <c:y val="0.14428500384606385"/>
          <c:w val="0.29611068380879629"/>
          <c:h val="0.6237252230998414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390604772189456"/>
          <c:y val="0.12423769971396967"/>
          <c:w val="0.3683487165580317"/>
          <c:h val="0.74680176199920145"/>
        </c:manualLayout>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DEFD-47F2-BD79-59571B295D61}"/>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DEFD-47F2-BD79-59571B295D61}"/>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DEFD-47F2-BD79-59571B295D61}"/>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DEFD-47F2-BD79-59571B295D61}"/>
              </c:ext>
            </c:extLst>
          </c:dPt>
          <c:dPt>
            <c:idx val="4"/>
            <c:bubble3D val="0"/>
            <c:spPr>
              <a:solidFill>
                <a:srgbClr val="0070C0"/>
              </a:solidFill>
              <a:ln w="19050">
                <a:solidFill>
                  <a:schemeClr val="lt1"/>
                </a:solidFill>
              </a:ln>
              <a:effectLst/>
            </c:spPr>
            <c:extLst>
              <c:ext xmlns:c16="http://schemas.microsoft.com/office/drawing/2014/chart" uri="{C3380CC4-5D6E-409C-BE32-E72D297353CC}">
                <c16:uniqueId val="{00000009-DEFD-47F2-BD79-59571B295D61}"/>
              </c:ext>
            </c:extLst>
          </c:dPt>
          <c:dPt>
            <c:idx val="5"/>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B-DEFD-47F2-BD79-59571B295D61}"/>
              </c:ext>
            </c:extLst>
          </c:dPt>
          <c:dPt>
            <c:idx val="6"/>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0D-DEFD-47F2-BD79-59571B295D61}"/>
              </c:ext>
            </c:extLst>
          </c:dPt>
          <c:dLbls>
            <c:spPr>
              <a:noFill/>
              <a:ln>
                <a:noFill/>
              </a:ln>
              <a:effectLst/>
            </c:spPr>
            <c:txPr>
              <a:bodyPr rot="0" spcFirstLastPara="1" vertOverflow="ellipsis" vert="horz" wrap="square" lIns="38100" tIns="19050" rIns="38100" bIns="19050" anchor="ctr" anchorCtr="0">
                <a:spAutoFit/>
              </a:bodyPr>
              <a:lstStyle/>
              <a:p>
                <a:pPr algn="ctr">
                  <a:defRPr lang="en-GB"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'Gross H&amp;C (Sold) Generation'!$F$9:$F$15</c:f>
              <c:strCache>
                <c:ptCount val="7"/>
                <c:pt idx="0">
                  <c:v>Solid Fuels</c:v>
                </c:pt>
                <c:pt idx="1">
                  <c:v>Petroleum and Products</c:v>
                </c:pt>
                <c:pt idx="2">
                  <c:v>Gases</c:v>
                </c:pt>
                <c:pt idx="3">
                  <c:v>Nuclear</c:v>
                </c:pt>
                <c:pt idx="4">
                  <c:v>Renewables</c:v>
                </c:pt>
                <c:pt idx="5">
                  <c:v>Wastes non-RES</c:v>
                </c:pt>
                <c:pt idx="6">
                  <c:v>Other</c:v>
                </c:pt>
              </c:strCache>
            </c:strRef>
          </c:cat>
          <c:val>
            <c:numRef>
              <c:f>'Gross H&amp;C (Sold) Generation'!$L$9:$L$15</c:f>
              <c:numCache>
                <c:formatCode>0.00%</c:formatCode>
                <c:ptCount val="7"/>
                <c:pt idx="0">
                  <c:v>0.27239957455494795</c:v>
                </c:pt>
                <c:pt idx="1">
                  <c:v>4.5623180309199707E-2</c:v>
                </c:pt>
                <c:pt idx="2">
                  <c:v>0.38628390936731166</c:v>
                </c:pt>
                <c:pt idx="3">
                  <c:v>1.6016502111109918E-3</c:v>
                </c:pt>
                <c:pt idx="4">
                  <c:v>0.22229589918241496</c:v>
                </c:pt>
                <c:pt idx="5">
                  <c:v>4.4627466990405998E-2</c:v>
                </c:pt>
                <c:pt idx="6">
                  <c:v>2.7168319384608768E-2</c:v>
                </c:pt>
              </c:numCache>
            </c:numRef>
          </c:val>
          <c:extLst>
            <c:ext xmlns:c16="http://schemas.microsoft.com/office/drawing/2014/chart" uri="{C3380CC4-5D6E-409C-BE32-E72D297353CC}">
              <c16:uniqueId val="{0000000E-DEFD-47F2-BD79-59571B295D6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1306531333029866"/>
          <c:y val="0.15608249716915062"/>
          <c:w val="0.276013586536977"/>
          <c:h val="0.60350717773970186"/>
        </c:manualLayout>
      </c:layout>
      <c:overlay val="0"/>
      <c:spPr>
        <a:noFill/>
        <a:ln>
          <a:noFill/>
        </a:ln>
        <a:effectLst/>
      </c:spPr>
      <c:txPr>
        <a:bodyPr rot="0" spcFirstLastPara="1" vertOverflow="ellipsis" vert="horz" wrap="square" anchor="ctr" anchorCtr="1"/>
        <a:lstStyle/>
        <a:p>
          <a:pPr>
            <a:defRPr lang="en-GB"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45904838818224"/>
          <c:y val="7.8757863782216775E-2"/>
          <c:w val="0.44007779796756175"/>
          <c:h val="0.86354900061724371"/>
        </c:manualLayout>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07E5-46FD-A3CD-DCE574C0D853}"/>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E5-46FD-A3CD-DCE574C0D853}"/>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07E5-46FD-A3CD-DCE574C0D853}"/>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07E5-46FD-A3CD-DCE574C0D853}"/>
              </c:ext>
            </c:extLst>
          </c:dPt>
          <c:dPt>
            <c:idx val="4"/>
            <c:bubble3D val="0"/>
            <c:spPr>
              <a:solidFill>
                <a:srgbClr val="0070C0"/>
              </a:solidFill>
              <a:ln w="19050">
                <a:solidFill>
                  <a:schemeClr val="lt1"/>
                </a:solidFill>
              </a:ln>
              <a:effectLst/>
            </c:spPr>
            <c:extLst>
              <c:ext xmlns:c16="http://schemas.microsoft.com/office/drawing/2014/chart" uri="{C3380CC4-5D6E-409C-BE32-E72D297353CC}">
                <c16:uniqueId val="{00000009-07E5-46FD-A3CD-DCE574C0D853}"/>
              </c:ext>
            </c:extLst>
          </c:dPt>
          <c:dPt>
            <c:idx val="5"/>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B-07E5-46FD-A3CD-DCE574C0D853}"/>
              </c:ext>
            </c:extLst>
          </c:dPt>
          <c:dPt>
            <c:idx val="6"/>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0D-07E5-46FD-A3CD-DCE574C0D853}"/>
              </c:ext>
            </c:extLst>
          </c:dPt>
          <c:dLbls>
            <c:spPr>
              <a:noFill/>
              <a:ln>
                <a:noFill/>
              </a:ln>
              <a:effectLst/>
            </c:spPr>
            <c:txPr>
              <a:bodyPr rot="0" spcFirstLastPara="1" vertOverflow="ellipsis" vert="horz" wrap="square" lIns="38100" tIns="19050" rIns="38100" bIns="19050" anchor="ctr" anchorCtr="0">
                <a:spAutoFit/>
              </a:bodyPr>
              <a:lstStyle/>
              <a:p>
                <a:pPr algn="ctr">
                  <a:defRPr lang="en-GB"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'Gross Electricity Generation'!$F$9:$F$15</c:f>
              <c:strCache>
                <c:ptCount val="7"/>
                <c:pt idx="0">
                  <c:v>Solid Fuels</c:v>
                </c:pt>
                <c:pt idx="1">
                  <c:v>Petroleum and Products</c:v>
                </c:pt>
                <c:pt idx="2">
                  <c:v>Gases</c:v>
                </c:pt>
                <c:pt idx="3">
                  <c:v>Nuclear</c:v>
                </c:pt>
                <c:pt idx="4">
                  <c:v>Renewables</c:v>
                </c:pt>
                <c:pt idx="5">
                  <c:v>Wastes non-RES</c:v>
                </c:pt>
                <c:pt idx="6">
                  <c:v>Other</c:v>
                </c:pt>
              </c:strCache>
            </c:strRef>
          </c:cat>
          <c:val>
            <c:numRef>
              <c:f>'Gross Electricity Generation'!$L$9:$L$15</c:f>
              <c:numCache>
                <c:formatCode>0.00%</c:formatCode>
                <c:ptCount val="7"/>
                <c:pt idx="0">
                  <c:v>0.25347128089583387</c:v>
                </c:pt>
                <c:pt idx="1">
                  <c:v>1.7981114376523381E-2</c:v>
                </c:pt>
                <c:pt idx="2">
                  <c:v>0.1535932297838612</c:v>
                </c:pt>
                <c:pt idx="3">
                  <c:v>0.27464136966371755</c:v>
                </c:pt>
                <c:pt idx="4">
                  <c:v>0.29176341978405235</c:v>
                </c:pt>
                <c:pt idx="5">
                  <c:v>7.0875151730931413E-3</c:v>
                </c:pt>
                <c:pt idx="6">
                  <c:v>1.4620703229185484E-3</c:v>
                </c:pt>
              </c:numCache>
            </c:numRef>
          </c:val>
          <c:extLst>
            <c:ext xmlns:c16="http://schemas.microsoft.com/office/drawing/2014/chart" uri="{C3380CC4-5D6E-409C-BE32-E72D297353CC}">
              <c16:uniqueId val="{0000000E-07E5-46FD-A3CD-DCE574C0D85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322512911692492"/>
          <c:y val="0.17481410243566883"/>
          <c:w val="0.276013586536977"/>
          <c:h val="0.60350717773970186"/>
        </c:manualLayout>
      </c:layout>
      <c:overlay val="0"/>
      <c:spPr>
        <a:noFill/>
        <a:ln>
          <a:noFill/>
        </a:ln>
        <a:effectLst/>
      </c:spPr>
      <c:txPr>
        <a:bodyPr rot="0" spcFirstLastPara="1" vertOverflow="ellipsis" vert="horz" wrap="square" anchor="ctr" anchorCtr="1"/>
        <a:lstStyle/>
        <a:p>
          <a:pPr algn="ctr">
            <a:defRPr lang="en-GB"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11906</xdr:colOff>
      <xdr:row>21</xdr:row>
      <xdr:rowOff>9526</xdr:rowOff>
    </xdr:from>
    <xdr:to>
      <xdr:col>15</xdr:col>
      <xdr:colOff>0</xdr:colOff>
      <xdr:row>40</xdr:row>
      <xdr:rowOff>178593</xdr:rowOff>
    </xdr:to>
    <xdr:graphicFrame macro="">
      <xdr:nvGraphicFramePr>
        <xdr:cNvPr id="4" name="Chart 3">
          <a:extLst>
            <a:ext uri="{FF2B5EF4-FFF2-40B4-BE49-F238E27FC236}">
              <a16:creationId xmlns:a16="http://schemas.microsoft.com/office/drawing/2014/main" id="{F1E7E385-30B9-4A22-A6EA-820D22D805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651</xdr:colOff>
      <xdr:row>21</xdr:row>
      <xdr:rowOff>5196</xdr:rowOff>
    </xdr:from>
    <xdr:to>
      <xdr:col>26</xdr:col>
      <xdr:colOff>773906</xdr:colOff>
      <xdr:row>40</xdr:row>
      <xdr:rowOff>178593</xdr:rowOff>
    </xdr:to>
    <xdr:graphicFrame macro="">
      <xdr:nvGraphicFramePr>
        <xdr:cNvPr id="5" name="Chart 4">
          <a:extLst>
            <a:ext uri="{FF2B5EF4-FFF2-40B4-BE49-F238E27FC236}">
              <a16:creationId xmlns:a16="http://schemas.microsoft.com/office/drawing/2014/main" id="{F884BD4C-FF09-4514-A4BD-70B07F6324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119063</xdr:colOff>
      <xdr:row>5</xdr:row>
      <xdr:rowOff>59532</xdr:rowOff>
    </xdr:from>
    <xdr:to>
      <xdr:col>26</xdr:col>
      <xdr:colOff>533401</xdr:colOff>
      <xdr:row>5</xdr:row>
      <xdr:rowOff>650082</xdr:rowOff>
    </xdr:to>
    <xdr:pic>
      <xdr:nvPicPr>
        <xdr:cNvPr id="6" name="Picture 3" descr="logo ESTIF.jpg">
          <a:extLst>
            <a:ext uri="{FF2B5EF4-FFF2-40B4-BE49-F238E27FC236}">
              <a16:creationId xmlns:a16="http://schemas.microsoft.com/office/drawing/2014/main" id="{3BF7CAB1-1042-4EDA-AF3F-AB304627CFC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525501" y="1702595"/>
          <a:ext cx="12477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19</xdr:row>
      <xdr:rowOff>238124</xdr:rowOff>
    </xdr:from>
    <xdr:to>
      <xdr:col>14</xdr:col>
      <xdr:colOff>1276350</xdr:colOff>
      <xdr:row>39</xdr:row>
      <xdr:rowOff>180974</xdr:rowOff>
    </xdr:to>
    <xdr:graphicFrame macro="">
      <xdr:nvGraphicFramePr>
        <xdr:cNvPr id="3" name="Chart 2">
          <a:extLst>
            <a:ext uri="{FF2B5EF4-FFF2-40B4-BE49-F238E27FC236}">
              <a16:creationId xmlns:a16="http://schemas.microsoft.com/office/drawing/2014/main" id="{C2A9D7EE-228C-49EE-816F-3B77D31956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904875</xdr:colOff>
      <xdr:row>5</xdr:row>
      <xdr:rowOff>23812</xdr:rowOff>
    </xdr:from>
    <xdr:to>
      <xdr:col>14</xdr:col>
      <xdr:colOff>1164431</xdr:colOff>
      <xdr:row>5</xdr:row>
      <xdr:rowOff>614362</xdr:rowOff>
    </xdr:to>
    <xdr:pic>
      <xdr:nvPicPr>
        <xdr:cNvPr id="4" name="Picture 3" descr="logo ESTIF.jpg">
          <a:extLst>
            <a:ext uri="{FF2B5EF4-FFF2-40B4-BE49-F238E27FC236}">
              <a16:creationId xmlns:a16="http://schemas.microsoft.com/office/drawing/2014/main" id="{7B099CA8-8C78-4144-98AB-8AD5BF8251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27156" y="2178843"/>
          <a:ext cx="12477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11906</xdr:colOff>
      <xdr:row>20</xdr:row>
      <xdr:rowOff>11906</xdr:rowOff>
    </xdr:from>
    <xdr:to>
      <xdr:col>14</xdr:col>
      <xdr:colOff>821531</xdr:colOff>
      <xdr:row>39</xdr:row>
      <xdr:rowOff>178593</xdr:rowOff>
    </xdr:to>
    <xdr:graphicFrame macro="">
      <xdr:nvGraphicFramePr>
        <xdr:cNvPr id="4" name="Chart 3">
          <a:extLst>
            <a:ext uri="{FF2B5EF4-FFF2-40B4-BE49-F238E27FC236}">
              <a16:creationId xmlns:a16="http://schemas.microsoft.com/office/drawing/2014/main" id="{5B0829C5-A3EA-42C3-8BF1-094A2D5D32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333375</xdr:colOff>
      <xdr:row>5</xdr:row>
      <xdr:rowOff>35721</xdr:rowOff>
    </xdr:from>
    <xdr:to>
      <xdr:col>14</xdr:col>
      <xdr:colOff>771525</xdr:colOff>
      <xdr:row>5</xdr:row>
      <xdr:rowOff>626271</xdr:rowOff>
    </xdr:to>
    <xdr:pic>
      <xdr:nvPicPr>
        <xdr:cNvPr id="3" name="Picture 3" descr="logo ESTIF.jpg">
          <a:extLst>
            <a:ext uri="{FF2B5EF4-FFF2-40B4-BE49-F238E27FC236}">
              <a16:creationId xmlns:a16="http://schemas.microsoft.com/office/drawing/2014/main" id="{5F8C6467-42A1-4E6C-9652-A52A79C342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38938" y="2476502"/>
          <a:ext cx="12477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so.eurostat.ec.europa.eu/nui/show.do?dataset=demo_pjan&amp;lang=e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appsso.eurostat.ec.europa.eu/nui/show.do?dataset=demo_pjan&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1:AC419"/>
  <sheetViews>
    <sheetView showGridLines="0" tabSelected="1" topLeftCell="A4" zoomScale="80" zoomScaleNormal="80" workbookViewId="0">
      <selection activeCell="F8" sqref="F8"/>
    </sheetView>
  </sheetViews>
  <sheetFormatPr defaultRowHeight="15" x14ac:dyDescent="0.25"/>
  <cols>
    <col min="1" max="1" width="1.5703125" customWidth="1"/>
    <col min="2" max="2" width="2.140625" customWidth="1"/>
    <col min="3" max="3" width="1.85546875" customWidth="1"/>
    <col min="4" max="4" width="1.5703125" customWidth="1"/>
    <col min="5" max="5" width="2.140625" customWidth="1"/>
    <col min="6" max="6" width="26.85546875" customWidth="1"/>
    <col min="7" max="7" width="2.5703125" customWidth="1"/>
    <col min="8" max="8" width="12" customWidth="1"/>
    <col min="9" max="9" width="10" customWidth="1"/>
    <col min="10" max="10" width="4.42578125" customWidth="1"/>
    <col min="11" max="11" width="12.5703125" customWidth="1"/>
    <col min="12" max="12" width="10.5703125" customWidth="1"/>
    <col min="13" max="13" width="3.42578125" customWidth="1"/>
    <col min="14" max="14" width="12.5703125" customWidth="1"/>
    <col min="15" max="15" width="12.7109375" customWidth="1"/>
    <col min="16" max="16" width="4.140625" customWidth="1"/>
    <col min="17" max="17" width="3.85546875" customWidth="1"/>
    <col min="18" max="18" width="4.140625" customWidth="1"/>
    <col min="19" max="19" width="20.85546875" customWidth="1"/>
    <col min="20" max="20" width="11" customWidth="1"/>
    <col min="21" max="21" width="11.140625" customWidth="1"/>
    <col min="22" max="22" width="3.85546875" customWidth="1"/>
    <col min="23" max="23" width="12.140625" customWidth="1"/>
    <col min="24" max="24" width="10" customWidth="1"/>
    <col min="25" max="25" width="3.140625" customWidth="1"/>
    <col min="26" max="26" width="12.42578125" customWidth="1"/>
    <col min="27" max="27" width="12" customWidth="1"/>
  </cols>
  <sheetData>
    <row r="1" spans="6:29" ht="7.5" customHeight="1" x14ac:dyDescent="0.25"/>
    <row r="2" spans="6:29" ht="8.25" customHeight="1" x14ac:dyDescent="0.25"/>
    <row r="3" spans="6:29" ht="5.25" customHeight="1" x14ac:dyDescent="0.25"/>
    <row r="4" spans="6:29" ht="6.75" customHeight="1" thickBot="1" x14ac:dyDescent="0.3"/>
    <row r="5" spans="6:29" ht="101.25" customHeight="1" thickBot="1" x14ac:dyDescent="0.3">
      <c r="F5" s="75" t="s">
        <v>192</v>
      </c>
      <c r="G5" s="76"/>
      <c r="H5" s="76"/>
      <c r="I5" s="76"/>
      <c r="J5" s="76"/>
      <c r="K5" s="76"/>
      <c r="L5" s="76"/>
      <c r="M5" s="76"/>
      <c r="N5" s="76"/>
      <c r="O5" s="76"/>
      <c r="P5" s="76"/>
      <c r="Q5" s="76"/>
      <c r="R5" s="76"/>
      <c r="S5" s="76"/>
      <c r="T5" s="76"/>
      <c r="U5" s="76"/>
      <c r="V5" s="76"/>
      <c r="W5" s="76"/>
      <c r="X5" s="76"/>
      <c r="Y5" s="76"/>
      <c r="Z5" s="76"/>
      <c r="AA5" s="77"/>
    </row>
    <row r="6" spans="6:29" ht="56.25" customHeight="1" thickBot="1" x14ac:dyDescent="0.3">
      <c r="F6" s="85" t="s">
        <v>191</v>
      </c>
      <c r="G6" s="86"/>
      <c r="H6" s="86"/>
      <c r="I6" s="86"/>
      <c r="J6" s="86"/>
      <c r="K6" s="86"/>
      <c r="L6" s="86"/>
      <c r="M6" s="86"/>
      <c r="N6" s="86"/>
      <c r="O6" s="86"/>
      <c r="P6" s="86"/>
      <c r="Q6" s="86"/>
      <c r="R6" s="86"/>
      <c r="S6" s="86"/>
      <c r="T6" s="86"/>
      <c r="U6" s="86"/>
      <c r="V6" s="86"/>
      <c r="W6" s="86"/>
      <c r="X6" s="86"/>
      <c r="Y6" s="86"/>
      <c r="Z6" s="86"/>
      <c r="AA6" s="87"/>
    </row>
    <row r="7" spans="6:29" ht="24.75" customHeight="1" thickBot="1" x14ac:dyDescent="0.4">
      <c r="F7" s="72" t="s">
        <v>151</v>
      </c>
      <c r="G7" s="73"/>
      <c r="H7" s="73"/>
      <c r="I7" s="73"/>
      <c r="J7" s="73"/>
      <c r="K7" s="73"/>
      <c r="L7" s="73"/>
      <c r="M7" s="73"/>
      <c r="N7" s="73"/>
      <c r="O7" s="74"/>
      <c r="P7" s="5"/>
      <c r="Q7" s="5"/>
      <c r="R7" s="5"/>
      <c r="S7" s="72" t="s">
        <v>153</v>
      </c>
      <c r="T7" s="73"/>
      <c r="U7" s="73"/>
      <c r="V7" s="73"/>
      <c r="W7" s="73"/>
      <c r="X7" s="73"/>
      <c r="Y7" s="73"/>
      <c r="Z7" s="73"/>
      <c r="AA7" s="74"/>
      <c r="AB7" s="1"/>
      <c r="AC7" s="1"/>
    </row>
    <row r="8" spans="6:29" ht="30.75" customHeight="1" thickBot="1" x14ac:dyDescent="0.35">
      <c r="F8" s="30" t="s">
        <v>130</v>
      </c>
      <c r="G8" s="31"/>
      <c r="H8" s="67">
        <v>2013</v>
      </c>
      <c r="I8" s="67"/>
      <c r="J8" s="32"/>
      <c r="K8" s="67">
        <v>2014</v>
      </c>
      <c r="L8" s="67"/>
      <c r="M8" s="32"/>
      <c r="N8" s="68" t="s">
        <v>136</v>
      </c>
      <c r="O8" s="69"/>
      <c r="P8" s="5"/>
      <c r="Q8" s="5"/>
      <c r="R8" s="5"/>
      <c r="S8" s="36" t="str">
        <f>F8</f>
        <v>EU28</v>
      </c>
      <c r="T8" s="67">
        <v>2013</v>
      </c>
      <c r="U8" s="67"/>
      <c r="V8" s="32"/>
      <c r="W8" s="67">
        <v>2014</v>
      </c>
      <c r="X8" s="67"/>
      <c r="Y8" s="32"/>
      <c r="Z8" s="68" t="s">
        <v>136</v>
      </c>
      <c r="AA8" s="69"/>
    </row>
    <row r="9" spans="6:29" ht="54" customHeight="1" x14ac:dyDescent="0.25">
      <c r="F9" s="29"/>
      <c r="G9" s="23"/>
      <c r="H9" s="24" t="s">
        <v>132</v>
      </c>
      <c r="I9" s="24" t="s">
        <v>133</v>
      </c>
      <c r="J9" s="24"/>
      <c r="K9" s="24" t="s">
        <v>132</v>
      </c>
      <c r="L9" s="24" t="s">
        <v>133</v>
      </c>
      <c r="M9" s="25"/>
      <c r="N9" s="24" t="s">
        <v>134</v>
      </c>
      <c r="O9" s="26" t="s">
        <v>135</v>
      </c>
      <c r="P9" s="6"/>
      <c r="Q9" s="6"/>
      <c r="R9" s="6"/>
      <c r="S9" s="29"/>
      <c r="T9" s="24" t="s">
        <v>132</v>
      </c>
      <c r="U9" s="24" t="s">
        <v>133</v>
      </c>
      <c r="V9" s="24"/>
      <c r="W9" s="24" t="s">
        <v>132</v>
      </c>
      <c r="X9" s="24" t="s">
        <v>133</v>
      </c>
      <c r="Y9" s="25"/>
      <c r="Z9" s="24" t="s">
        <v>134</v>
      </c>
      <c r="AA9" s="26" t="s">
        <v>135</v>
      </c>
    </row>
    <row r="10" spans="6:29" ht="21" customHeight="1" x14ac:dyDescent="0.25">
      <c r="F10" s="14" t="s">
        <v>17</v>
      </c>
      <c r="G10" s="15"/>
      <c r="H10" s="16">
        <f t="shared" ref="H10:H16" ca="1" si="0">INDEX(INDIRECT($F$8&amp;"!H"&amp;7&amp;":BK"&amp;24), G$404,$C408)*$H$401</f>
        <v>556.26290000000006</v>
      </c>
      <c r="I10" s="17">
        <f t="shared" ref="I10:I16" ca="1" si="1">IFERROR(H10/$H$17, "-")</f>
        <v>4.3221858350141341E-2</v>
      </c>
      <c r="J10" s="16"/>
      <c r="K10" s="16">
        <f t="shared" ref="K10:K16" ca="1" si="2">INDEX(INDIRECT($F$8&amp;"!H"&amp;7&amp;":BK"&amp;24), J$404,$C408)*$H$401</f>
        <v>541.67887999999994</v>
      </c>
      <c r="L10" s="17">
        <f ca="1">IFERROR(K10/$K$17, "-")</f>
        <v>4.3869762114670204E-2</v>
      </c>
      <c r="M10" s="18"/>
      <c r="N10" s="19">
        <f t="shared" ref="N10:N16" ca="1" si="3">IFERROR((K10-H10)/H10, "-")</f>
        <v>-2.6217854902780901E-2</v>
      </c>
      <c r="O10" s="27">
        <f t="shared" ref="O10:O16" ca="1" si="4">L10-I10</f>
        <v>6.4790376452886211E-4</v>
      </c>
      <c r="P10" s="2"/>
      <c r="Q10" s="2"/>
      <c r="R10" s="2"/>
      <c r="S10" s="14" t="s">
        <v>24</v>
      </c>
      <c r="T10" s="16">
        <f t="shared" ref="T10:T15" ca="1" si="5">INDEX(INDIRECT($F$8&amp;"!H"&amp;7&amp;":BK"&amp;24), S$404,$P408)*$H$401</f>
        <v>3241.1763300000007</v>
      </c>
      <c r="U10" s="17">
        <f t="shared" ref="U10:U15" ca="1" si="6">IFERROR(T10/$T$16, "-")</f>
        <v>0.25184051934860935</v>
      </c>
      <c r="V10" s="16"/>
      <c r="W10" s="16">
        <f t="shared" ref="W10:W15" ca="1" si="7">INDEX(INDIRECT($F$8&amp;"!H"&amp;7&amp;":BK"&amp;24), V$404,$P408)*$H$401</f>
        <v>3195.5402100000001</v>
      </c>
      <c r="X10" s="17">
        <f t="shared" ref="X10:X15" ca="1" si="8">IFERROR(W10/$K$17, "-")</f>
        <v>0.25880202093270332</v>
      </c>
      <c r="Y10" s="18"/>
      <c r="Z10" s="19">
        <f ca="1">IFERROR((W10-T10)/T10, "-")</f>
        <v>-1.4080110229609311E-2</v>
      </c>
      <c r="AA10" s="27">
        <f ca="1">X10-U10</f>
        <v>6.9615015840939765E-3</v>
      </c>
    </row>
    <row r="11" spans="6:29" ht="26.25" customHeight="1" x14ac:dyDescent="0.25">
      <c r="F11" s="14" t="s">
        <v>18</v>
      </c>
      <c r="G11" s="15"/>
      <c r="H11" s="16">
        <f t="shared" ca="1" si="0"/>
        <v>4963.1722799999998</v>
      </c>
      <c r="I11" s="17">
        <f t="shared" ca="1" si="1"/>
        <v>0.38564054739855558</v>
      </c>
      <c r="J11" s="16"/>
      <c r="K11" s="16">
        <f t="shared" ca="1" si="2"/>
        <v>4918.9666500000012</v>
      </c>
      <c r="L11" s="17">
        <f t="shared" ref="L11:L16" ca="1" si="9">K11/$K$17</f>
        <v>0.39837974998304582</v>
      </c>
      <c r="M11" s="18"/>
      <c r="N11" s="19">
        <f t="shared" ca="1" si="3"/>
        <v>-8.9067289036355128E-3</v>
      </c>
      <c r="O11" s="27">
        <f t="shared" ca="1" si="4"/>
        <v>1.2739202584490239E-2</v>
      </c>
      <c r="P11" s="2"/>
      <c r="Q11" s="2"/>
      <c r="R11" s="2"/>
      <c r="S11" s="14" t="s">
        <v>25</v>
      </c>
      <c r="T11" s="16">
        <f t="shared" ca="1" si="5"/>
        <v>4049.98468</v>
      </c>
      <c r="U11" s="17">
        <f t="shared" ca="1" si="6"/>
        <v>0.31468520725779559</v>
      </c>
      <c r="V11" s="16"/>
      <c r="W11" s="16">
        <f t="shared" ca="1" si="7"/>
        <v>4104.6340500000006</v>
      </c>
      <c r="X11" s="17">
        <f t="shared" ca="1" si="8"/>
        <v>0.33242817098808686</v>
      </c>
      <c r="Y11" s="18"/>
      <c r="Z11" s="19">
        <f t="shared" ref="Z11:Z15" ca="1" si="10">IFERROR((W11-T11)/T11, "-")</f>
        <v>1.3493722647859632E-2</v>
      </c>
      <c r="AA11" s="27">
        <f t="shared" ref="AA11:AA15" ca="1" si="11">X11-U11</f>
        <v>1.7742963730291272E-2</v>
      </c>
    </row>
    <row r="12" spans="6:29" ht="18" customHeight="1" x14ac:dyDescent="0.25">
      <c r="F12" s="14" t="s">
        <v>19</v>
      </c>
      <c r="G12" s="15"/>
      <c r="H12" s="16">
        <f t="shared" ca="1" si="0"/>
        <v>3009.0066400000005</v>
      </c>
      <c r="I12" s="17">
        <f t="shared" ca="1" si="1"/>
        <v>0.23380106559095482</v>
      </c>
      <c r="J12" s="16"/>
      <c r="K12" s="16">
        <f t="shared" ca="1" si="2"/>
        <v>2666.3519499999998</v>
      </c>
      <c r="L12" s="17">
        <f t="shared" ca="1" si="9"/>
        <v>0.21594385544529079</v>
      </c>
      <c r="M12" s="18"/>
      <c r="N12" s="19">
        <f t="shared" ca="1" si="3"/>
        <v>-0.11387634890696044</v>
      </c>
      <c r="O12" s="27">
        <f t="shared" ca="1" si="4"/>
        <v>-1.7857210145664021E-2</v>
      </c>
      <c r="P12" s="2"/>
      <c r="Q12" s="2"/>
      <c r="R12" s="2"/>
      <c r="S12" s="14" t="s">
        <v>26</v>
      </c>
      <c r="T12" s="16">
        <f t="shared" ca="1" si="5"/>
        <v>3468.1822999999999</v>
      </c>
      <c r="U12" s="17">
        <f t="shared" ca="1" si="6"/>
        <v>0.26947896155580475</v>
      </c>
      <c r="V12" s="16"/>
      <c r="W12" s="16">
        <f t="shared" ca="1" si="7"/>
        <v>3061.2602300000008</v>
      </c>
      <c r="X12" s="17">
        <f t="shared" ca="1" si="8"/>
        <v>0.24792688624153233</v>
      </c>
      <c r="Y12" s="18"/>
      <c r="Z12" s="19">
        <f t="shared" ca="1" si="10"/>
        <v>-0.11733006941417098</v>
      </c>
      <c r="AA12" s="27">
        <f t="shared" ca="1" si="11"/>
        <v>-2.1552075314272418E-2</v>
      </c>
    </row>
    <row r="13" spans="6:29" ht="18.75" customHeight="1" x14ac:dyDescent="0.25">
      <c r="F13" s="14" t="s">
        <v>20</v>
      </c>
      <c r="G13" s="15"/>
      <c r="H13" s="16">
        <f t="shared" ca="1" si="0"/>
        <v>965.24347999999998</v>
      </c>
      <c r="I13" s="17">
        <f t="shared" ca="1" si="1"/>
        <v>7.4999819268833992E-2</v>
      </c>
      <c r="J13" s="16"/>
      <c r="K13" s="16">
        <f t="shared" ca="1" si="2"/>
        <v>946.43777000000011</v>
      </c>
      <c r="L13" s="17">
        <f t="shared" ca="1" si="9"/>
        <v>7.6650579077845823E-2</v>
      </c>
      <c r="M13" s="18"/>
      <c r="N13" s="19">
        <f t="shared" ca="1" si="3"/>
        <v>-1.9482866644175482E-2</v>
      </c>
      <c r="O13" s="27">
        <f t="shared" ca="1" si="4"/>
        <v>1.6507598090118314E-3</v>
      </c>
      <c r="P13" s="2"/>
      <c r="Q13" s="2"/>
      <c r="R13" s="2"/>
      <c r="S13" s="14" t="s">
        <v>27</v>
      </c>
      <c r="T13" s="16">
        <f t="shared" ca="1" si="5"/>
        <v>1754.7460299999998</v>
      </c>
      <c r="U13" s="17">
        <f t="shared" ca="1" si="6"/>
        <v>0.13634437208175906</v>
      </c>
      <c r="V13" s="16"/>
      <c r="W13" s="16">
        <f t="shared" ca="1" si="7"/>
        <v>1642.4467500000003</v>
      </c>
      <c r="X13" s="17">
        <f t="shared" ca="1" si="8"/>
        <v>0.13301930510658497</v>
      </c>
      <c r="Y13" s="18"/>
      <c r="Z13" s="19">
        <f t="shared" ca="1" si="10"/>
        <v>-6.399745494793882E-2</v>
      </c>
      <c r="AA13" s="27">
        <f t="shared" ca="1" si="11"/>
        <v>-3.3250669751740958E-3</v>
      </c>
    </row>
    <row r="14" spans="6:29" ht="34.5" customHeight="1" x14ac:dyDescent="0.25">
      <c r="F14" s="14" t="s">
        <v>21</v>
      </c>
      <c r="G14" s="15"/>
      <c r="H14" s="16">
        <f t="shared" ca="1" si="0"/>
        <v>2770.9637999999995</v>
      </c>
      <c r="I14" s="17">
        <f t="shared" ca="1" si="1"/>
        <v>0.21530503806198353</v>
      </c>
      <c r="J14" s="16"/>
      <c r="K14" s="16">
        <f t="shared" ca="1" si="2"/>
        <v>2706.3242600000003</v>
      </c>
      <c r="L14" s="17">
        <f t="shared" ca="1" si="9"/>
        <v>0.21918115303177577</v>
      </c>
      <c r="M14" s="18"/>
      <c r="N14" s="19">
        <f t="shared" ca="1" si="3"/>
        <v>-2.3327457399479282E-2</v>
      </c>
      <c r="O14" s="27">
        <f t="shared" ca="1" si="4"/>
        <v>3.8761149697922326E-3</v>
      </c>
      <c r="P14" s="2"/>
      <c r="Q14" s="2"/>
      <c r="R14" s="2"/>
      <c r="S14" s="14" t="s">
        <v>28</v>
      </c>
      <c r="T14" s="16">
        <f t="shared" ca="1" si="5"/>
        <v>296.75108000000006</v>
      </c>
      <c r="U14" s="17">
        <f t="shared" ca="1" si="6"/>
        <v>2.3057661322752141E-2</v>
      </c>
      <c r="V14" s="16"/>
      <c r="W14" s="16">
        <f t="shared" ca="1" si="7"/>
        <v>287.23774000000009</v>
      </c>
      <c r="X14" s="17">
        <f t="shared" ca="1" si="8"/>
        <v>2.3262954841723745E-2</v>
      </c>
      <c r="Y14" s="18"/>
      <c r="Z14" s="19">
        <f t="shared" ca="1" si="10"/>
        <v>-3.2058316350525057E-2</v>
      </c>
      <c r="AA14" s="27">
        <f t="shared" ca="1" si="11"/>
        <v>2.0529351897160403E-4</v>
      </c>
    </row>
    <row r="15" spans="6:29" ht="16.5" customHeight="1" x14ac:dyDescent="0.25">
      <c r="F15" s="14" t="s">
        <v>22</v>
      </c>
      <c r="G15" s="15"/>
      <c r="H15" s="16">
        <f t="shared" ca="1" si="0"/>
        <v>569.85837000000015</v>
      </c>
      <c r="I15" s="17">
        <f t="shared" ca="1" si="1"/>
        <v>4.4278232015441683E-2</v>
      </c>
      <c r="J15" s="16"/>
      <c r="K15" s="16">
        <f t="shared" ca="1" si="2"/>
        <v>529.68835000000001</v>
      </c>
      <c r="L15" s="17">
        <f t="shared" ca="1" si="9"/>
        <v>4.2898667028354834E-2</v>
      </c>
      <c r="M15" s="18"/>
      <c r="N15" s="19">
        <f t="shared" ca="1" si="3"/>
        <v>-7.0491234514990328E-2</v>
      </c>
      <c r="O15" s="27">
        <f t="shared" ca="1" si="4"/>
        <v>-1.3795649870868495E-3</v>
      </c>
      <c r="P15" s="2"/>
      <c r="Q15" s="2"/>
      <c r="R15" s="2"/>
      <c r="S15" s="14" t="s">
        <v>29</v>
      </c>
      <c r="T15" s="16">
        <f t="shared" ca="1" si="5"/>
        <v>59.115290000000009</v>
      </c>
      <c r="U15" s="17">
        <f t="shared" ca="1" si="6"/>
        <v>4.5932784332790846E-3</v>
      </c>
      <c r="V15" s="16"/>
      <c r="W15" s="16">
        <f t="shared" ca="1" si="7"/>
        <v>56.172900000000006</v>
      </c>
      <c r="X15" s="17">
        <f t="shared" ca="1" si="8"/>
        <v>4.5493591337568088E-3</v>
      </c>
      <c r="Y15" s="18"/>
      <c r="Z15" s="19">
        <f t="shared" ca="1" si="10"/>
        <v>-4.9773755656108642E-2</v>
      </c>
      <c r="AA15" s="27">
        <f t="shared" ca="1" si="11"/>
        <v>-4.3919299522275808E-5</v>
      </c>
    </row>
    <row r="16" spans="6:29" ht="16.5" customHeight="1" x14ac:dyDescent="0.25">
      <c r="F16" s="14" t="s">
        <v>23</v>
      </c>
      <c r="G16" s="15"/>
      <c r="H16" s="16">
        <f t="shared" ca="1" si="0"/>
        <v>35.436610000000002</v>
      </c>
      <c r="I16" s="17">
        <f t="shared" ca="1" si="1"/>
        <v>2.7534393140890789E-3</v>
      </c>
      <c r="J16" s="16"/>
      <c r="K16" s="16">
        <f t="shared" ca="1" si="2"/>
        <v>37.983580000000003</v>
      </c>
      <c r="L16" s="17">
        <f t="shared" ca="1" si="9"/>
        <v>3.0762333190165088E-3</v>
      </c>
      <c r="M16" s="18"/>
      <c r="N16" s="19">
        <f t="shared" ca="1" si="3"/>
        <v>7.1873974401050256E-2</v>
      </c>
      <c r="O16" s="27">
        <f t="shared" ca="1" si="4"/>
        <v>3.2279400492742994E-4</v>
      </c>
      <c r="P16" s="2"/>
      <c r="Q16" s="2"/>
      <c r="R16" s="2"/>
      <c r="S16" s="20" t="s">
        <v>131</v>
      </c>
      <c r="T16" s="21">
        <f ca="1">SUM(T9:T15)</f>
        <v>12869.95571</v>
      </c>
      <c r="U16" s="21"/>
      <c r="V16" s="21"/>
      <c r="W16" s="21">
        <f ca="1">SUM(W9:W15)</f>
        <v>12347.291880000002</v>
      </c>
      <c r="X16" s="22"/>
      <c r="Y16" s="22"/>
      <c r="Z16" s="22"/>
      <c r="AA16" s="28"/>
    </row>
    <row r="17" spans="6:27" ht="18.75" customHeight="1" thickBot="1" x14ac:dyDescent="0.3">
      <c r="F17" s="10" t="s">
        <v>131</v>
      </c>
      <c r="G17" s="11"/>
      <c r="H17" s="12">
        <f ca="1">SUM(H9:H16)</f>
        <v>12869.944079999999</v>
      </c>
      <c r="I17" s="12"/>
      <c r="J17" s="12"/>
      <c r="K17" s="12">
        <f ca="1">SUM(K9:K16)</f>
        <v>12347.431440000004</v>
      </c>
      <c r="L17" s="13"/>
      <c r="M17" s="13"/>
      <c r="N17" s="13"/>
      <c r="O17" s="33"/>
      <c r="P17" s="2"/>
      <c r="Q17" s="2"/>
      <c r="R17" s="2"/>
      <c r="S17" s="8"/>
      <c r="T17" s="4"/>
      <c r="U17" s="4"/>
      <c r="V17" s="4"/>
      <c r="W17" s="4"/>
      <c r="X17" s="4"/>
      <c r="Y17" s="4"/>
      <c r="Z17" s="4"/>
      <c r="AA17" s="9"/>
    </row>
    <row r="18" spans="6:27" x14ac:dyDescent="0.25">
      <c r="F18" s="7"/>
      <c r="G18" s="2"/>
      <c r="H18" s="2"/>
      <c r="I18" s="2"/>
      <c r="J18" s="2"/>
      <c r="K18" s="2"/>
      <c r="L18" s="2"/>
      <c r="M18" s="2"/>
      <c r="N18" s="2"/>
      <c r="O18" s="2"/>
      <c r="P18" s="2"/>
      <c r="Q18" s="2"/>
      <c r="R18" s="2"/>
      <c r="S18" s="2"/>
      <c r="T18" s="2"/>
      <c r="U18" s="2"/>
      <c r="V18" s="2"/>
      <c r="W18" s="2"/>
      <c r="X18" s="2"/>
      <c r="Y18" s="2"/>
      <c r="Z18" s="2"/>
      <c r="AA18" s="3"/>
    </row>
    <row r="19" spans="6:27" x14ac:dyDescent="0.25">
      <c r="F19" s="7"/>
      <c r="G19" s="2"/>
      <c r="H19" s="2"/>
      <c r="I19" s="2"/>
      <c r="J19" s="2"/>
      <c r="K19" s="2"/>
      <c r="L19" s="2"/>
      <c r="M19" s="2"/>
      <c r="N19" s="2"/>
      <c r="O19" s="2"/>
      <c r="P19" s="2"/>
      <c r="Q19" s="2"/>
      <c r="R19" s="2"/>
      <c r="S19" s="2"/>
      <c r="T19" s="2"/>
      <c r="U19" s="2"/>
      <c r="V19" s="2"/>
      <c r="W19" s="2"/>
      <c r="X19" s="2"/>
      <c r="Y19" s="2"/>
      <c r="Z19" s="2"/>
      <c r="AA19" s="3"/>
    </row>
    <row r="20" spans="6:27" x14ac:dyDescent="0.25">
      <c r="F20" s="7"/>
      <c r="G20" s="2"/>
      <c r="H20" s="2"/>
      <c r="I20" s="2"/>
      <c r="J20" s="2"/>
      <c r="K20" s="2"/>
      <c r="L20" s="2"/>
      <c r="M20" s="2"/>
      <c r="N20" s="2"/>
      <c r="O20" s="2"/>
      <c r="P20" s="2"/>
      <c r="Q20" s="2"/>
      <c r="R20" s="2"/>
      <c r="S20" s="2"/>
      <c r="T20" s="2"/>
      <c r="U20" s="2"/>
      <c r="V20" s="2"/>
      <c r="W20" s="2"/>
      <c r="X20" s="2"/>
      <c r="Y20" s="2"/>
      <c r="Z20" s="2"/>
      <c r="AA20" s="3"/>
    </row>
    <row r="21" spans="6:27" ht="26.25" customHeight="1" x14ac:dyDescent="0.25">
      <c r="F21" s="70" t="s">
        <v>154</v>
      </c>
      <c r="G21" s="71"/>
      <c r="H21" s="71"/>
      <c r="I21" s="71"/>
      <c r="J21" s="71"/>
      <c r="K21" s="71"/>
      <c r="L21" s="71"/>
      <c r="M21" s="71"/>
      <c r="N21" s="71"/>
      <c r="O21" s="34">
        <f>K8</f>
        <v>2014</v>
      </c>
      <c r="P21" s="2"/>
      <c r="Q21" s="2"/>
      <c r="R21" s="2"/>
      <c r="S21" s="71" t="s">
        <v>155</v>
      </c>
      <c r="T21" s="71"/>
      <c r="U21" s="71"/>
      <c r="V21" s="71"/>
      <c r="W21" s="71"/>
      <c r="X21" s="71"/>
      <c r="Y21" s="71"/>
      <c r="Z21" s="71"/>
      <c r="AA21" s="35">
        <f>W8</f>
        <v>2014</v>
      </c>
    </row>
    <row r="22" spans="6:27" ht="12" customHeight="1" x14ac:dyDescent="0.25">
      <c r="F22" s="7"/>
      <c r="G22" s="2"/>
      <c r="H22" s="2"/>
      <c r="I22" s="2"/>
      <c r="J22" s="2"/>
      <c r="K22" s="2"/>
      <c r="L22" s="2"/>
      <c r="M22" s="2"/>
      <c r="N22" s="2"/>
      <c r="O22" s="2"/>
      <c r="P22" s="2"/>
      <c r="Q22" s="2"/>
      <c r="R22" s="2"/>
      <c r="S22" s="2"/>
      <c r="T22" s="2"/>
      <c r="U22" s="2"/>
      <c r="V22" s="2"/>
      <c r="W22" s="2"/>
      <c r="X22" s="2"/>
      <c r="Y22" s="2"/>
      <c r="Z22" s="2"/>
      <c r="AA22" s="3"/>
    </row>
    <row r="23" spans="6:27" ht="11.25" customHeight="1" x14ac:dyDescent="0.25">
      <c r="F23" s="7"/>
      <c r="G23" s="2"/>
      <c r="H23" s="2"/>
      <c r="I23" s="2"/>
      <c r="J23" s="2"/>
      <c r="K23" s="2"/>
      <c r="L23" s="2"/>
      <c r="M23" s="2"/>
      <c r="N23" s="2"/>
      <c r="O23" s="2"/>
      <c r="P23" s="2"/>
      <c r="Q23" s="2"/>
      <c r="R23" s="2"/>
      <c r="S23" s="2"/>
      <c r="T23" s="2"/>
      <c r="U23" s="2"/>
      <c r="V23" s="2"/>
      <c r="W23" s="2"/>
      <c r="X23" s="2"/>
      <c r="Y23" s="2"/>
      <c r="Z23" s="2"/>
      <c r="AA23" s="3"/>
    </row>
    <row r="24" spans="6:27" ht="10.5" customHeight="1" x14ac:dyDescent="0.25">
      <c r="F24" s="7"/>
      <c r="G24" s="2"/>
      <c r="H24" s="2"/>
      <c r="I24" s="2"/>
      <c r="J24" s="2"/>
      <c r="K24" s="2"/>
      <c r="L24" s="2"/>
      <c r="M24" s="2"/>
      <c r="N24" s="2"/>
      <c r="O24" s="2"/>
      <c r="P24" s="2"/>
      <c r="Q24" s="2"/>
      <c r="R24" s="2"/>
      <c r="S24" s="2"/>
      <c r="T24" s="2"/>
      <c r="U24" s="2"/>
      <c r="V24" s="2"/>
      <c r="W24" s="2"/>
      <c r="X24" s="2"/>
      <c r="Y24" s="2"/>
      <c r="Z24" s="2"/>
      <c r="AA24" s="3"/>
    </row>
    <row r="25" spans="6:27" ht="9.75" customHeight="1" x14ac:dyDescent="0.25">
      <c r="F25" s="7"/>
      <c r="G25" s="2"/>
      <c r="H25" s="2"/>
      <c r="I25" s="2"/>
      <c r="J25" s="2"/>
      <c r="K25" s="2"/>
      <c r="L25" s="2"/>
      <c r="M25" s="2"/>
      <c r="N25" s="2"/>
      <c r="O25" s="2"/>
      <c r="P25" s="2"/>
      <c r="Q25" s="2"/>
      <c r="R25" s="2"/>
      <c r="S25" s="2"/>
      <c r="T25" s="2"/>
      <c r="U25" s="2"/>
      <c r="V25" s="2"/>
      <c r="W25" s="2"/>
      <c r="X25" s="2"/>
      <c r="Y25" s="2"/>
      <c r="Z25" s="2"/>
      <c r="AA25" s="3"/>
    </row>
    <row r="26" spans="6:27" ht="10.5" customHeight="1" x14ac:dyDescent="0.25">
      <c r="F26" s="7"/>
      <c r="G26" s="2"/>
      <c r="H26" s="2"/>
      <c r="I26" s="2"/>
      <c r="J26" s="2"/>
      <c r="K26" s="2"/>
      <c r="L26" s="2"/>
      <c r="M26" s="2"/>
      <c r="N26" s="2"/>
      <c r="O26" s="2"/>
      <c r="P26" s="2"/>
      <c r="Q26" s="2"/>
      <c r="R26" s="2"/>
      <c r="S26" s="2"/>
      <c r="T26" s="2"/>
      <c r="U26" s="2"/>
      <c r="V26" s="2"/>
      <c r="W26" s="2"/>
      <c r="X26" s="2"/>
      <c r="Y26" s="2"/>
      <c r="Z26" s="2"/>
      <c r="AA26" s="3"/>
    </row>
    <row r="27" spans="6:27" ht="10.5" customHeight="1" x14ac:dyDescent="0.25">
      <c r="F27" s="7"/>
      <c r="G27" s="2"/>
      <c r="H27" s="2"/>
      <c r="I27" s="2"/>
      <c r="J27" s="2"/>
      <c r="K27" s="2"/>
      <c r="L27" s="2"/>
      <c r="M27" s="2"/>
      <c r="N27" s="2"/>
      <c r="O27" s="2"/>
      <c r="P27" s="2"/>
      <c r="Q27" s="2"/>
      <c r="R27" s="2"/>
      <c r="S27" s="2"/>
      <c r="T27" s="2"/>
      <c r="U27" s="2"/>
      <c r="V27" s="2"/>
      <c r="W27" s="2"/>
      <c r="X27" s="2"/>
      <c r="Y27" s="2"/>
      <c r="Z27" s="2"/>
      <c r="AA27" s="3"/>
    </row>
    <row r="28" spans="6:27" x14ac:dyDescent="0.25">
      <c r="F28" s="7"/>
      <c r="G28" s="2"/>
      <c r="H28" s="2"/>
      <c r="I28" s="2"/>
      <c r="J28" s="2"/>
      <c r="K28" s="2"/>
      <c r="L28" s="2"/>
      <c r="M28" s="2"/>
      <c r="N28" s="2"/>
      <c r="O28" s="2"/>
      <c r="P28" s="2"/>
      <c r="Q28" s="2"/>
      <c r="R28" s="2"/>
      <c r="S28" s="2"/>
      <c r="T28" s="2"/>
      <c r="U28" s="2"/>
      <c r="V28" s="2"/>
      <c r="W28" s="2"/>
      <c r="X28" s="2"/>
      <c r="Y28" s="2"/>
      <c r="Z28" s="2"/>
      <c r="AA28" s="3"/>
    </row>
    <row r="29" spans="6:27" x14ac:dyDescent="0.25">
      <c r="F29" s="7"/>
      <c r="G29" s="2"/>
      <c r="H29" s="2"/>
      <c r="I29" s="2"/>
      <c r="J29" s="2"/>
      <c r="K29" s="2"/>
      <c r="L29" s="2"/>
      <c r="M29" s="2"/>
      <c r="N29" s="2"/>
      <c r="O29" s="2"/>
      <c r="P29" s="2"/>
      <c r="Q29" s="2"/>
      <c r="R29" s="2"/>
      <c r="S29" s="2"/>
      <c r="T29" s="2"/>
      <c r="U29" s="2"/>
      <c r="V29" s="2"/>
      <c r="W29" s="2"/>
      <c r="X29" s="2"/>
      <c r="Y29" s="2"/>
      <c r="Z29" s="2"/>
      <c r="AA29" s="3"/>
    </row>
    <row r="30" spans="6:27" x14ac:dyDescent="0.25">
      <c r="F30" s="7"/>
      <c r="G30" s="2"/>
      <c r="H30" s="2"/>
      <c r="I30" s="2"/>
      <c r="J30" s="2"/>
      <c r="K30" s="2"/>
      <c r="L30" s="2"/>
      <c r="M30" s="2"/>
      <c r="N30" s="2"/>
      <c r="O30" s="2"/>
      <c r="P30" s="2"/>
      <c r="Q30" s="2"/>
      <c r="R30" s="2"/>
      <c r="S30" s="2"/>
      <c r="T30" s="2"/>
      <c r="U30" s="2"/>
      <c r="V30" s="2"/>
      <c r="W30" s="2"/>
      <c r="X30" s="2"/>
      <c r="Y30" s="2"/>
      <c r="Z30" s="2"/>
      <c r="AA30" s="3"/>
    </row>
    <row r="31" spans="6:27" x14ac:dyDescent="0.25">
      <c r="F31" s="7"/>
      <c r="G31" s="2"/>
      <c r="H31" s="2"/>
      <c r="I31" s="2"/>
      <c r="J31" s="2"/>
      <c r="K31" s="2"/>
      <c r="L31" s="2"/>
      <c r="M31" s="2"/>
      <c r="N31" s="2"/>
      <c r="O31" s="2"/>
      <c r="P31" s="2"/>
      <c r="Q31" s="2"/>
      <c r="R31" s="2"/>
      <c r="S31" s="2"/>
      <c r="T31" s="2"/>
      <c r="U31" s="2"/>
      <c r="V31" s="2"/>
      <c r="W31" s="2"/>
      <c r="X31" s="2"/>
      <c r="Y31" s="2"/>
      <c r="Z31" s="2"/>
      <c r="AA31" s="3"/>
    </row>
    <row r="32" spans="6:27" x14ac:dyDescent="0.25">
      <c r="F32" s="7"/>
      <c r="G32" s="2"/>
      <c r="H32" s="2"/>
      <c r="I32" s="2"/>
      <c r="J32" s="2"/>
      <c r="K32" s="2"/>
      <c r="L32" s="2"/>
      <c r="M32" s="2"/>
      <c r="N32" s="2"/>
      <c r="O32" s="2"/>
      <c r="P32" s="2"/>
      <c r="Q32" s="2"/>
      <c r="R32" s="2"/>
      <c r="S32" s="2"/>
      <c r="T32" s="2"/>
      <c r="U32" s="2"/>
      <c r="V32" s="2"/>
      <c r="W32" s="2"/>
      <c r="X32" s="2"/>
      <c r="Y32" s="2"/>
      <c r="Z32" s="2"/>
      <c r="AA32" s="3"/>
    </row>
    <row r="33" spans="6:27" x14ac:dyDescent="0.25">
      <c r="F33" s="7"/>
      <c r="G33" s="2"/>
      <c r="H33" s="2"/>
      <c r="I33" s="2"/>
      <c r="J33" s="2"/>
      <c r="K33" s="2"/>
      <c r="L33" s="2"/>
      <c r="M33" s="2"/>
      <c r="N33" s="2"/>
      <c r="O33" s="2"/>
      <c r="P33" s="2"/>
      <c r="Q33" s="2"/>
      <c r="R33" s="2"/>
      <c r="S33" s="2"/>
      <c r="T33" s="2"/>
      <c r="U33" s="2"/>
      <c r="V33" s="2"/>
      <c r="W33" s="2"/>
      <c r="X33" s="2"/>
      <c r="Y33" s="2"/>
      <c r="Z33" s="2"/>
      <c r="AA33" s="3"/>
    </row>
    <row r="34" spans="6:27" x14ac:dyDescent="0.25">
      <c r="F34" s="7"/>
      <c r="G34" s="2"/>
      <c r="H34" s="2"/>
      <c r="I34" s="2"/>
      <c r="J34" s="2"/>
      <c r="K34" s="2"/>
      <c r="L34" s="2"/>
      <c r="M34" s="2"/>
      <c r="N34" s="2"/>
      <c r="O34" s="2"/>
      <c r="P34" s="2"/>
      <c r="Q34" s="2"/>
      <c r="R34" s="2"/>
      <c r="S34" s="2"/>
      <c r="T34" s="2"/>
      <c r="U34" s="2"/>
      <c r="V34" s="2"/>
      <c r="W34" s="2"/>
      <c r="X34" s="2"/>
      <c r="Y34" s="2"/>
      <c r="Z34" s="2"/>
      <c r="AA34" s="3"/>
    </row>
    <row r="35" spans="6:27" x14ac:dyDescent="0.25">
      <c r="F35" s="7"/>
      <c r="G35" s="2"/>
      <c r="H35" s="2"/>
      <c r="I35" s="2"/>
      <c r="J35" s="2"/>
      <c r="K35" s="2"/>
      <c r="L35" s="2"/>
      <c r="M35" s="2"/>
      <c r="N35" s="2"/>
      <c r="O35" s="2"/>
      <c r="P35" s="2"/>
      <c r="Q35" s="2"/>
      <c r="R35" s="2"/>
      <c r="S35" s="2"/>
      <c r="T35" s="2"/>
      <c r="U35" s="2"/>
      <c r="V35" s="2"/>
      <c r="W35" s="2"/>
      <c r="X35" s="2"/>
      <c r="Y35" s="2"/>
      <c r="Z35" s="2"/>
      <c r="AA35" s="3"/>
    </row>
    <row r="36" spans="6:27" x14ac:dyDescent="0.25">
      <c r="F36" s="7"/>
      <c r="G36" s="2"/>
      <c r="H36" s="2"/>
      <c r="I36" s="2"/>
      <c r="J36" s="2"/>
      <c r="K36" s="2"/>
      <c r="L36" s="2"/>
      <c r="M36" s="2"/>
      <c r="N36" s="2"/>
      <c r="O36" s="2"/>
      <c r="P36" s="2"/>
      <c r="Q36" s="2"/>
      <c r="R36" s="2"/>
      <c r="S36" s="2"/>
      <c r="T36" s="2"/>
      <c r="U36" s="2"/>
      <c r="V36" s="2"/>
      <c r="W36" s="2"/>
      <c r="X36" s="2"/>
      <c r="Y36" s="2"/>
      <c r="Z36" s="2"/>
      <c r="AA36" s="3"/>
    </row>
    <row r="37" spans="6:27" x14ac:dyDescent="0.25">
      <c r="F37" s="7"/>
      <c r="G37" s="2"/>
      <c r="H37" s="2"/>
      <c r="I37" s="2"/>
      <c r="J37" s="2"/>
      <c r="K37" s="2"/>
      <c r="L37" s="2"/>
      <c r="M37" s="2"/>
      <c r="N37" s="2"/>
      <c r="O37" s="2"/>
      <c r="P37" s="2"/>
      <c r="Q37" s="2"/>
      <c r="R37" s="2"/>
      <c r="S37" s="2"/>
      <c r="T37" s="2"/>
      <c r="U37" s="2"/>
      <c r="V37" s="2"/>
      <c r="W37" s="2"/>
      <c r="X37" s="2"/>
      <c r="Y37" s="2"/>
      <c r="Z37" s="2"/>
      <c r="AA37" s="3"/>
    </row>
    <row r="38" spans="6:27" x14ac:dyDescent="0.25">
      <c r="F38" s="7"/>
      <c r="G38" s="2"/>
      <c r="H38" s="2"/>
      <c r="I38" s="2"/>
      <c r="J38" s="2"/>
      <c r="K38" s="2"/>
      <c r="L38" s="2"/>
      <c r="M38" s="2"/>
      <c r="N38" s="2"/>
      <c r="O38" s="2"/>
      <c r="P38" s="2"/>
      <c r="Q38" s="2"/>
      <c r="R38" s="2"/>
      <c r="S38" s="2"/>
      <c r="T38" s="2"/>
      <c r="U38" s="2"/>
      <c r="V38" s="2"/>
      <c r="W38" s="2"/>
      <c r="X38" s="2"/>
      <c r="Y38" s="2"/>
      <c r="Z38" s="2"/>
      <c r="AA38" s="3"/>
    </row>
    <row r="39" spans="6:27" x14ac:dyDescent="0.25">
      <c r="F39" s="7"/>
      <c r="G39" s="2"/>
      <c r="H39" s="2"/>
      <c r="I39" s="2"/>
      <c r="J39" s="2"/>
      <c r="K39" s="2"/>
      <c r="L39" s="2"/>
      <c r="M39" s="2"/>
      <c r="N39" s="2"/>
      <c r="O39" s="2"/>
      <c r="P39" s="2"/>
      <c r="Q39" s="2"/>
      <c r="R39" s="2"/>
      <c r="S39" s="2"/>
      <c r="T39" s="2"/>
      <c r="U39" s="2"/>
      <c r="V39" s="2"/>
      <c r="W39" s="2"/>
      <c r="X39" s="2"/>
      <c r="Y39" s="2"/>
      <c r="Z39" s="2"/>
      <c r="AA39" s="3"/>
    </row>
    <row r="40" spans="6:27" x14ac:dyDescent="0.25">
      <c r="F40" s="7"/>
      <c r="G40" s="2"/>
      <c r="H40" s="2"/>
      <c r="I40" s="2"/>
      <c r="J40" s="2"/>
      <c r="K40" s="2"/>
      <c r="L40" s="2"/>
      <c r="M40" s="2"/>
      <c r="N40" s="2"/>
      <c r="O40" s="2"/>
      <c r="P40" s="2"/>
      <c r="Q40" s="2"/>
      <c r="R40" s="2"/>
      <c r="S40" s="2"/>
      <c r="T40" s="2"/>
      <c r="U40" s="2"/>
      <c r="V40" s="2"/>
      <c r="W40" s="2"/>
      <c r="X40" s="2"/>
      <c r="Y40" s="2"/>
      <c r="Z40" s="2"/>
      <c r="AA40" s="3"/>
    </row>
    <row r="41" spans="6:27" ht="15.75" thickBot="1" x14ac:dyDescent="0.3">
      <c r="F41" s="8"/>
      <c r="G41" s="4"/>
      <c r="H41" s="4"/>
      <c r="I41" s="4"/>
      <c r="J41" s="4"/>
      <c r="K41" s="4"/>
      <c r="L41" s="4"/>
      <c r="M41" s="4"/>
      <c r="N41" s="4"/>
      <c r="O41" s="4"/>
      <c r="P41" s="4"/>
      <c r="Q41" s="4"/>
      <c r="R41" s="4"/>
      <c r="S41" s="4"/>
      <c r="T41" s="4"/>
      <c r="U41" s="4"/>
      <c r="V41" s="4"/>
      <c r="W41" s="4"/>
      <c r="X41" s="4"/>
      <c r="Y41" s="4"/>
      <c r="Z41" s="4"/>
      <c r="AA41" s="9"/>
    </row>
    <row r="398" s="43" customFormat="1" x14ac:dyDescent="0.25"/>
    <row r="399" s="43" customFormat="1" x14ac:dyDescent="0.25"/>
    <row r="400" s="43" customFormat="1" x14ac:dyDescent="0.25"/>
    <row r="401" spans="3:26" s="43" customFormat="1" ht="15.75" x14ac:dyDescent="0.25">
      <c r="E401" s="44" t="s">
        <v>152</v>
      </c>
      <c r="F401" s="44"/>
      <c r="G401" s="45" t="s">
        <v>147</v>
      </c>
      <c r="H401" s="44">
        <v>11.63</v>
      </c>
      <c r="I401" s="44" t="s">
        <v>132</v>
      </c>
    </row>
    <row r="402" spans="3:26" s="43" customFormat="1" x14ac:dyDescent="0.25"/>
    <row r="403" spans="3:26" s="43" customFormat="1" ht="21" x14ac:dyDescent="0.35">
      <c r="E403" s="66" t="s">
        <v>151</v>
      </c>
      <c r="F403" s="66"/>
      <c r="G403" s="66"/>
      <c r="H403" s="66"/>
      <c r="I403" s="66"/>
      <c r="J403" s="66"/>
      <c r="K403" s="66"/>
      <c r="L403" s="66"/>
      <c r="M403" s="66"/>
      <c r="N403" s="66"/>
      <c r="R403" s="66" t="s">
        <v>153</v>
      </c>
      <c r="S403" s="66"/>
      <c r="T403" s="66"/>
      <c r="U403" s="66"/>
      <c r="V403" s="66"/>
      <c r="W403" s="66"/>
      <c r="X403" s="66"/>
      <c r="Y403" s="66"/>
      <c r="Z403" s="66"/>
    </row>
    <row r="404" spans="3:26" s="43" customFormat="1" x14ac:dyDescent="0.25">
      <c r="C404" s="43" t="s">
        <v>129</v>
      </c>
      <c r="E404" s="43">
        <v>2</v>
      </c>
      <c r="G404" s="43">
        <f>H8-2002</f>
        <v>11</v>
      </c>
      <c r="J404" s="43">
        <f>K8-2002</f>
        <v>12</v>
      </c>
      <c r="P404" s="43" t="s">
        <v>129</v>
      </c>
      <c r="R404" s="43">
        <v>2</v>
      </c>
      <c r="S404" s="43">
        <f>T8-2002</f>
        <v>11</v>
      </c>
      <c r="V404" s="43">
        <f>W8-2002</f>
        <v>12</v>
      </c>
    </row>
    <row r="405" spans="3:26" s="43" customFormat="1" x14ac:dyDescent="0.25"/>
    <row r="406" spans="3:26" s="43" customFormat="1" x14ac:dyDescent="0.25"/>
    <row r="407" spans="3:26" s="43" customFormat="1" x14ac:dyDescent="0.25"/>
    <row r="408" spans="3:26" s="43" customFormat="1" x14ac:dyDescent="0.25">
      <c r="C408" s="43">
        <v>9</v>
      </c>
      <c r="P408" s="43">
        <v>16</v>
      </c>
    </row>
    <row r="409" spans="3:26" s="43" customFormat="1" x14ac:dyDescent="0.25">
      <c r="C409" s="43">
        <v>10</v>
      </c>
      <c r="P409" s="43">
        <v>17</v>
      </c>
    </row>
    <row r="410" spans="3:26" s="43" customFormat="1" x14ac:dyDescent="0.25">
      <c r="C410" s="43">
        <v>11</v>
      </c>
      <c r="P410" s="43">
        <v>18</v>
      </c>
    </row>
    <row r="411" spans="3:26" s="43" customFormat="1" x14ac:dyDescent="0.25">
      <c r="C411" s="43">
        <v>12</v>
      </c>
      <c r="P411" s="43">
        <v>19</v>
      </c>
    </row>
    <row r="412" spans="3:26" s="43" customFormat="1" x14ac:dyDescent="0.25">
      <c r="C412" s="43">
        <v>13</v>
      </c>
      <c r="P412" s="43">
        <v>20</v>
      </c>
    </row>
    <row r="413" spans="3:26" s="43" customFormat="1" x14ac:dyDescent="0.25">
      <c r="C413" s="43">
        <v>14</v>
      </c>
      <c r="P413" s="43">
        <v>21</v>
      </c>
    </row>
    <row r="414" spans="3:26" s="43" customFormat="1" x14ac:dyDescent="0.25">
      <c r="C414" s="43">
        <v>15</v>
      </c>
    </row>
    <row r="415" spans="3:26" s="43" customFormat="1" x14ac:dyDescent="0.25"/>
    <row r="416" spans="3:26" s="43" customFormat="1" x14ac:dyDescent="0.25"/>
    <row r="417" s="43" customFormat="1" x14ac:dyDescent="0.25"/>
    <row r="418" s="43" customFormat="1" x14ac:dyDescent="0.25"/>
    <row r="419" s="43" customFormat="1" x14ac:dyDescent="0.25"/>
  </sheetData>
  <mergeCells count="14">
    <mergeCell ref="F7:O7"/>
    <mergeCell ref="S7:AA7"/>
    <mergeCell ref="F5:AA5"/>
    <mergeCell ref="F6:AA6"/>
    <mergeCell ref="T8:U8"/>
    <mergeCell ref="W8:X8"/>
    <mergeCell ref="Z8:AA8"/>
    <mergeCell ref="E403:N403"/>
    <mergeCell ref="H8:I8"/>
    <mergeCell ref="K8:L8"/>
    <mergeCell ref="N8:O8"/>
    <mergeCell ref="R403:Z403"/>
    <mergeCell ref="F21:N21"/>
    <mergeCell ref="S21:Z21"/>
  </mergeCells>
  <conditionalFormatting sqref="N10:O16">
    <cfRule type="colorScale" priority="3">
      <colorScale>
        <cfvo type="min"/>
        <cfvo type="percentile" val="50"/>
        <cfvo type="max"/>
        <color rgb="FFF8696B"/>
        <color rgb="FFFFEB84"/>
        <color rgb="FF63BE7B"/>
      </colorScale>
    </cfRule>
  </conditionalFormatting>
  <conditionalFormatting sqref="Z10:AA15">
    <cfRule type="colorScale" priority="5">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lists!$C$1:$C$10</xm:f>
          </x14:formula1>
          <xm:sqref>H8:I8 K8:L8 T8:U8 W8:X8</xm:sqref>
        </x14:dataValidation>
        <x14:dataValidation type="list" allowBlank="1" showInputMessage="1" showErrorMessage="1">
          <x14:formula1>
            <xm:f>lists!$A$1:$A$29</xm:f>
          </x14:formula1>
          <xm:sqref>F8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R69"/>
  <sheetViews>
    <sheetView topLeftCell="AW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51</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83</v>
      </c>
      <c r="D4" s="51">
        <v>78868</v>
      </c>
      <c r="E4" s="43" t="s">
        <v>84</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10198855</v>
      </c>
      <c r="J9" s="47">
        <v>109394</v>
      </c>
      <c r="K9" s="51">
        <v>138669</v>
      </c>
      <c r="L9" s="51">
        <f>(J9*1000000)/I9</f>
        <v>10726.10601876387</v>
      </c>
      <c r="N9" s="54">
        <v>9.1312485018276698E-2</v>
      </c>
      <c r="O9" s="55">
        <v>26.026</v>
      </c>
      <c r="P9" s="55">
        <v>3.7690000000000001</v>
      </c>
      <c r="Q9" s="55">
        <v>6.8170000000000002</v>
      </c>
      <c r="R9" s="55">
        <v>6.7409999999999997</v>
      </c>
      <c r="S9" s="55">
        <v>1.335</v>
      </c>
      <c r="T9" s="55">
        <v>4.7539999999999996</v>
      </c>
      <c r="U9" s="55">
        <v>2.4780000000000002</v>
      </c>
      <c r="V9" s="55">
        <v>0.13200000000000001</v>
      </c>
      <c r="W9" s="55">
        <v>9.6809999999999992</v>
      </c>
      <c r="X9" s="55">
        <v>6.0949999999999998</v>
      </c>
      <c r="Y9" s="55">
        <v>6.3449999999999998</v>
      </c>
      <c r="Z9" s="55">
        <v>3.105</v>
      </c>
      <c r="AA9" s="55">
        <v>0.54800000000000004</v>
      </c>
      <c r="AB9" s="55">
        <v>0.251</v>
      </c>
      <c r="AC9" s="55"/>
      <c r="AD9" s="55">
        <v>139.23599999999999</v>
      </c>
      <c r="AE9" s="55">
        <v>85.197999999999993</v>
      </c>
      <c r="AF9" s="55">
        <v>5.6680000000000001</v>
      </c>
      <c r="AG9" s="55">
        <v>42.006999999999998</v>
      </c>
      <c r="AH9" s="55">
        <v>1.0960000000000001</v>
      </c>
      <c r="AI9" s="55">
        <v>3.7759999999999998</v>
      </c>
      <c r="AJ9" s="55">
        <v>1.179</v>
      </c>
      <c r="AK9" s="55">
        <v>0.312</v>
      </c>
      <c r="AL9" s="55"/>
      <c r="AM9" s="55">
        <v>82.578000000000003</v>
      </c>
      <c r="AN9" s="55">
        <v>49.521999999999998</v>
      </c>
      <c r="AO9" s="55">
        <v>0.32600000000000001</v>
      </c>
      <c r="AP9" s="55">
        <v>4.2149999999999999</v>
      </c>
      <c r="AQ9" s="55">
        <v>24.728000000000002</v>
      </c>
      <c r="AR9" s="55">
        <v>3.7789999999999999</v>
      </c>
      <c r="AS9" s="55">
        <v>7.0000000000000001E-3</v>
      </c>
      <c r="AT9" s="55">
        <v>1.0000000000097769E-3</v>
      </c>
      <c r="BE9" s="56">
        <v>325.3866007069887</v>
      </c>
      <c r="BF9" s="56">
        <v>2843.045663659937</v>
      </c>
      <c r="BH9" s="43">
        <v>37.700000000000003</v>
      </c>
      <c r="BI9" s="43">
        <v>9.1</v>
      </c>
      <c r="BJ9" s="43">
        <v>52.1</v>
      </c>
      <c r="BK9" s="43">
        <v>1.1000000000000001</v>
      </c>
      <c r="BM9" s="57">
        <v>219.7164885820919</v>
      </c>
      <c r="BN9" s="57">
        <v>5958.4694754944112</v>
      </c>
      <c r="BO9" s="57">
        <v>30.761731155058751</v>
      </c>
      <c r="BP9" s="57">
        <v>5718.9921429253845</v>
      </c>
      <c r="BQ9" s="57">
        <v>1438.4584036987815</v>
      </c>
      <c r="BR9" s="57">
        <v>15753.140475925782</v>
      </c>
    </row>
    <row r="10" spans="1:70" x14ac:dyDescent="0.25">
      <c r="G10" s="43">
        <v>4</v>
      </c>
      <c r="H10" s="43">
        <v>2006</v>
      </c>
      <c r="I10" s="47">
        <v>10223577</v>
      </c>
      <c r="J10" s="47">
        <v>123743.2</v>
      </c>
      <c r="K10" s="51">
        <v>148204.6</v>
      </c>
      <c r="L10" s="51">
        <f t="shared" ref="L10:L24" si="0">(J10*1000000)/I10</f>
        <v>12103.708907361875</v>
      </c>
      <c r="N10" s="54">
        <v>9.6540846433794097E-2</v>
      </c>
      <c r="O10" s="55">
        <v>26.393999999999998</v>
      </c>
      <c r="P10" s="55">
        <v>3.9910000000000001</v>
      </c>
      <c r="Q10" s="55">
        <v>6.9139999999999997</v>
      </c>
      <c r="R10" s="55">
        <v>6.7069999999999999</v>
      </c>
      <c r="S10" s="55">
        <v>1.4419999999999999</v>
      </c>
      <c r="T10" s="55">
        <v>4.9020000000000001</v>
      </c>
      <c r="U10" s="55">
        <v>2.3140000000000001</v>
      </c>
      <c r="V10" s="55">
        <v>0.124</v>
      </c>
      <c r="W10" s="55">
        <v>9.6829999999999998</v>
      </c>
      <c r="X10" s="55">
        <v>6.335</v>
      </c>
      <c r="Y10" s="55">
        <v>6.48</v>
      </c>
      <c r="Z10" s="55">
        <v>3.06</v>
      </c>
      <c r="AA10" s="55">
        <v>0.56200000000000006</v>
      </c>
      <c r="AB10" s="55">
        <v>0.27500000000000002</v>
      </c>
      <c r="AC10" s="55"/>
      <c r="AD10" s="55">
        <v>131.30000000000001</v>
      </c>
      <c r="AE10" s="55">
        <v>83.603999999999999</v>
      </c>
      <c r="AF10" s="55">
        <v>3.9060000000000001</v>
      </c>
      <c r="AG10" s="55">
        <v>37.654000000000003</v>
      </c>
      <c r="AH10" s="55">
        <v>1.07</v>
      </c>
      <c r="AI10" s="55">
        <v>3.1989999999999998</v>
      </c>
      <c r="AJ10" s="55">
        <v>1.19</v>
      </c>
      <c r="AK10" s="55">
        <v>0.67700000000000005</v>
      </c>
      <c r="AL10" s="55"/>
      <c r="AM10" s="55">
        <v>84.361000000000004</v>
      </c>
      <c r="AN10" s="55">
        <v>49.649000000000001</v>
      </c>
      <c r="AO10" s="55">
        <v>0.25800000000000001</v>
      </c>
      <c r="AP10" s="55">
        <v>4.173</v>
      </c>
      <c r="AQ10" s="55">
        <v>26.045999999999999</v>
      </c>
      <c r="AR10" s="55">
        <v>4.2270000000000003</v>
      </c>
      <c r="AS10" s="55">
        <v>7.0000000000000001E-3</v>
      </c>
      <c r="AT10" s="55">
        <v>9.9999999999556607E-4</v>
      </c>
      <c r="BE10" s="56">
        <v>312.49383928877768</v>
      </c>
      <c r="BF10" s="56">
        <v>2799.1134972901777</v>
      </c>
      <c r="BH10" s="43">
        <v>37</v>
      </c>
      <c r="BI10" s="43">
        <v>9.8000000000000007</v>
      </c>
      <c r="BJ10" s="43">
        <v>52.5</v>
      </c>
      <c r="BK10" s="43">
        <v>0.7</v>
      </c>
      <c r="BM10" s="57">
        <v>246.99676636189764</v>
      </c>
      <c r="BN10" s="57">
        <v>6106.8787618228716</v>
      </c>
      <c r="BO10" s="57">
        <v>46.480531193274103</v>
      </c>
      <c r="BP10" s="57">
        <v>5841.0895270851261</v>
      </c>
      <c r="BQ10" s="57">
        <v>1520.3254194953668</v>
      </c>
      <c r="BR10" s="57">
        <v>15748.001759420846</v>
      </c>
    </row>
    <row r="11" spans="1:70" x14ac:dyDescent="0.25">
      <c r="G11" s="43">
        <v>5</v>
      </c>
      <c r="H11" s="43">
        <v>2007</v>
      </c>
      <c r="I11" s="47">
        <v>10254233</v>
      </c>
      <c r="J11" s="47">
        <v>138004</v>
      </c>
      <c r="K11" s="51">
        <v>156399.29999999999</v>
      </c>
      <c r="L11" s="51">
        <f t="shared" si="0"/>
        <v>13458.246950308228</v>
      </c>
      <c r="N11" s="54">
        <v>0.11416871449114099</v>
      </c>
      <c r="O11" s="55">
        <v>25.96</v>
      </c>
      <c r="P11" s="55">
        <v>3.359</v>
      </c>
      <c r="Q11" s="55">
        <v>7.2050000000000001</v>
      </c>
      <c r="R11" s="55">
        <v>6.4370000000000003</v>
      </c>
      <c r="S11" s="55">
        <v>1.623</v>
      </c>
      <c r="T11" s="55">
        <v>4.9210000000000003</v>
      </c>
      <c r="U11" s="55">
        <v>2.2730000000000001</v>
      </c>
      <c r="V11" s="55">
        <v>0.14299999999999999</v>
      </c>
      <c r="W11" s="55">
        <v>9.4580000000000002</v>
      </c>
      <c r="X11" s="55">
        <v>6.681</v>
      </c>
      <c r="Y11" s="55">
        <v>6.1020000000000003</v>
      </c>
      <c r="Z11" s="55">
        <v>2.927</v>
      </c>
      <c r="AA11" s="55">
        <v>0.52200000000000002</v>
      </c>
      <c r="AB11" s="55">
        <v>0.27</v>
      </c>
      <c r="AC11" s="55"/>
      <c r="AD11" s="55">
        <v>128.876</v>
      </c>
      <c r="AE11" s="55">
        <v>82.712000000000003</v>
      </c>
      <c r="AF11" s="55">
        <v>2.9929999999999999</v>
      </c>
      <c r="AG11" s="55">
        <v>36.700000000000003</v>
      </c>
      <c r="AH11" s="55">
        <v>1.0029999999999999</v>
      </c>
      <c r="AI11" s="55">
        <v>3.3620000000000001</v>
      </c>
      <c r="AJ11" s="55">
        <v>1.31</v>
      </c>
      <c r="AK11" s="55">
        <v>0.79600000000000004</v>
      </c>
      <c r="AL11" s="55"/>
      <c r="AM11" s="55">
        <v>88.197999999999993</v>
      </c>
      <c r="AN11" s="55">
        <v>53.793999999999997</v>
      </c>
      <c r="AO11" s="55">
        <v>0.115</v>
      </c>
      <c r="AP11" s="55">
        <v>4.2629999999999999</v>
      </c>
      <c r="AQ11" s="55">
        <v>26.172000000000001</v>
      </c>
      <c r="AR11" s="55">
        <v>3.8439999999999999</v>
      </c>
      <c r="AS11" s="55">
        <v>8.9999999999999993E-3</v>
      </c>
      <c r="AT11" s="55">
        <v>1.0000000000051166E-3</v>
      </c>
      <c r="BE11" s="56">
        <v>296.19087850242704</v>
      </c>
      <c r="BF11" s="56">
        <v>2820.0567051636303</v>
      </c>
      <c r="BH11" s="43">
        <v>36.4</v>
      </c>
      <c r="BI11" s="43">
        <v>10.3</v>
      </c>
      <c r="BJ11" s="43">
        <v>52.5</v>
      </c>
      <c r="BK11" s="43">
        <v>0.8</v>
      </c>
      <c r="BM11" s="57">
        <v>284.49144981278323</v>
      </c>
      <c r="BN11" s="57">
        <v>6157.4376612209799</v>
      </c>
      <c r="BO11" s="57">
        <v>60.632781121620326</v>
      </c>
      <c r="BP11" s="57">
        <v>6142.1819814655582</v>
      </c>
      <c r="BQ11" s="57">
        <v>1699.8321454858949</v>
      </c>
      <c r="BR11" s="57">
        <v>14888.773628241222</v>
      </c>
    </row>
    <row r="12" spans="1:70" x14ac:dyDescent="0.25">
      <c r="G12" s="43">
        <v>6</v>
      </c>
      <c r="H12" s="43">
        <v>2008</v>
      </c>
      <c r="I12" s="47">
        <v>10343422</v>
      </c>
      <c r="J12" s="47">
        <v>160961.5</v>
      </c>
      <c r="K12" s="51">
        <v>160639.20000000001</v>
      </c>
      <c r="L12" s="51">
        <f t="shared" si="0"/>
        <v>15561.726090262971</v>
      </c>
      <c r="N12" s="54">
        <v>0.11171739673332</v>
      </c>
      <c r="O12" s="55">
        <v>25.690999999999999</v>
      </c>
      <c r="P12" s="55">
        <v>3.1720000000000002</v>
      </c>
      <c r="Q12" s="55">
        <v>7.1230000000000002</v>
      </c>
      <c r="R12" s="55">
        <v>6.4059999999999997</v>
      </c>
      <c r="S12" s="55">
        <v>1.6220000000000001</v>
      </c>
      <c r="T12" s="55">
        <v>4.99</v>
      </c>
      <c r="U12" s="55">
        <v>2.2290000000000001</v>
      </c>
      <c r="V12" s="55">
        <v>0.14899999999999999</v>
      </c>
      <c r="W12" s="55">
        <v>8.9640000000000004</v>
      </c>
      <c r="X12" s="55">
        <v>6.7160000000000002</v>
      </c>
      <c r="Y12" s="55">
        <v>6.0709999999999997</v>
      </c>
      <c r="Z12" s="55">
        <v>3.121</v>
      </c>
      <c r="AA12" s="55">
        <v>0.52</v>
      </c>
      <c r="AB12" s="55">
        <v>0.29799999999999999</v>
      </c>
      <c r="AC12" s="55"/>
      <c r="AD12" s="55">
        <v>129.68299999999999</v>
      </c>
      <c r="AE12" s="55">
        <v>86.685000000000002</v>
      </c>
      <c r="AF12" s="55">
        <v>3.1960000000000002</v>
      </c>
      <c r="AG12" s="55">
        <v>32.875</v>
      </c>
      <c r="AH12" s="55">
        <v>0.97</v>
      </c>
      <c r="AI12" s="55">
        <v>3.5680000000000001</v>
      </c>
      <c r="AJ12" s="55">
        <v>1.1890000000000001</v>
      </c>
      <c r="AK12" s="55">
        <v>1.2</v>
      </c>
      <c r="AL12" s="55"/>
      <c r="AM12" s="55">
        <v>83.518000000000001</v>
      </c>
      <c r="AN12" s="55">
        <v>48.777999999999999</v>
      </c>
      <c r="AO12" s="55">
        <v>0.13100000000000001</v>
      </c>
      <c r="AP12" s="55">
        <v>3.964</v>
      </c>
      <c r="AQ12" s="55">
        <v>26.550999999999998</v>
      </c>
      <c r="AR12" s="55">
        <v>4.0830000000000002</v>
      </c>
      <c r="AS12" s="55">
        <v>0.01</v>
      </c>
      <c r="AT12" s="55">
        <v>1.0000000000098905E-3</v>
      </c>
      <c r="BE12" s="56">
        <v>281.93019297090547</v>
      </c>
      <c r="BF12" s="56">
        <v>2770.2367334231267</v>
      </c>
      <c r="BH12" s="43">
        <v>37.200000000000003</v>
      </c>
      <c r="BI12" s="43">
        <v>9.9</v>
      </c>
      <c r="BJ12" s="43">
        <v>52.2</v>
      </c>
      <c r="BK12" s="43">
        <v>0.7</v>
      </c>
      <c r="BM12" s="57">
        <v>319.96926726790173</v>
      </c>
      <c r="BN12" s="57">
        <v>6164.8323301805676</v>
      </c>
      <c r="BO12" s="57">
        <v>139.47982898633802</v>
      </c>
      <c r="BP12" s="57">
        <v>6136.5767067927773</v>
      </c>
      <c r="BQ12" s="57">
        <v>1630.726406190968</v>
      </c>
      <c r="BR12" s="57">
        <v>14596.888701977727</v>
      </c>
    </row>
    <row r="13" spans="1:70" x14ac:dyDescent="0.25">
      <c r="G13" s="43">
        <v>7</v>
      </c>
      <c r="H13" s="43">
        <v>2009</v>
      </c>
      <c r="I13" s="47">
        <v>10425783</v>
      </c>
      <c r="J13" s="47">
        <v>148357.4</v>
      </c>
      <c r="K13" s="51">
        <v>152861.4</v>
      </c>
      <c r="L13" s="51">
        <f t="shared" si="0"/>
        <v>14229.85688461001</v>
      </c>
      <c r="N13" s="54">
        <v>0.118252442273029</v>
      </c>
      <c r="O13" s="55">
        <v>24.527000000000001</v>
      </c>
      <c r="P13" s="55">
        <v>3.1549999999999998</v>
      </c>
      <c r="Q13" s="55">
        <v>6.8879999999999999</v>
      </c>
      <c r="R13" s="55">
        <v>5.8339999999999996</v>
      </c>
      <c r="S13" s="55">
        <v>1.7</v>
      </c>
      <c r="T13" s="55">
        <v>4.7210000000000001</v>
      </c>
      <c r="U13" s="55">
        <v>2.0710000000000002</v>
      </c>
      <c r="V13" s="55">
        <v>0.158</v>
      </c>
      <c r="W13" s="55">
        <v>8.1549999999999994</v>
      </c>
      <c r="X13" s="55">
        <v>6.5949999999999998</v>
      </c>
      <c r="Y13" s="55">
        <v>6.0990000000000002</v>
      </c>
      <c r="Z13" s="55">
        <v>2.94</v>
      </c>
      <c r="AA13" s="55">
        <v>0.51400000000000001</v>
      </c>
      <c r="AB13" s="55">
        <v>0.224</v>
      </c>
      <c r="AC13" s="55"/>
      <c r="AD13" s="55">
        <v>121.57</v>
      </c>
      <c r="AE13" s="55">
        <v>79.432000000000002</v>
      </c>
      <c r="AF13" s="55">
        <v>2.847</v>
      </c>
      <c r="AG13" s="55">
        <v>32.250999999999998</v>
      </c>
      <c r="AH13" s="55">
        <v>0.98499999999999999</v>
      </c>
      <c r="AI13" s="55">
        <v>3.665</v>
      </c>
      <c r="AJ13" s="55">
        <v>1.141</v>
      </c>
      <c r="AK13" s="55">
        <v>1.2490000000000001</v>
      </c>
      <c r="AL13" s="55"/>
      <c r="AM13" s="55">
        <v>82.25</v>
      </c>
      <c r="AN13" s="55">
        <v>45.954999999999998</v>
      </c>
      <c r="AO13" s="55">
        <v>0.156</v>
      </c>
      <c r="AP13" s="55">
        <v>3.7149999999999999</v>
      </c>
      <c r="AQ13" s="55">
        <v>27.207999999999998</v>
      </c>
      <c r="AR13" s="55">
        <v>5.2069999999999999</v>
      </c>
      <c r="AS13" s="55">
        <v>8.9999999999999993E-3</v>
      </c>
      <c r="AT13" s="55">
        <v>1.4552595239969435E-14</v>
      </c>
      <c r="BE13" s="56">
        <v>277.82055873724471</v>
      </c>
      <c r="BF13" s="56">
        <v>2765.0472654704713</v>
      </c>
      <c r="BH13" s="43">
        <v>36.4</v>
      </c>
      <c r="BI13" s="43">
        <v>10.3</v>
      </c>
      <c r="BJ13" s="43">
        <v>52.7</v>
      </c>
      <c r="BK13" s="43">
        <v>0.5</v>
      </c>
      <c r="BM13" s="57">
        <v>372.82259429686877</v>
      </c>
      <c r="BN13" s="57">
        <v>5851.5047291487535</v>
      </c>
      <c r="BO13" s="57">
        <v>224.48465845036787</v>
      </c>
      <c r="BP13" s="57">
        <v>6017.7102818381582</v>
      </c>
      <c r="BQ13" s="57">
        <v>1633.6967701375211</v>
      </c>
      <c r="BR13" s="57">
        <v>13815.332171876318</v>
      </c>
    </row>
    <row r="14" spans="1:70" x14ac:dyDescent="0.25">
      <c r="G14" s="43">
        <v>8</v>
      </c>
      <c r="H14" s="43">
        <v>2010</v>
      </c>
      <c r="I14" s="47">
        <v>10462088</v>
      </c>
      <c r="J14" s="47">
        <v>156369.70000000001</v>
      </c>
      <c r="K14" s="51">
        <v>156369.70000000001</v>
      </c>
      <c r="L14" s="51">
        <f t="shared" si="0"/>
        <v>14946.318555148839</v>
      </c>
      <c r="N14" s="54">
        <v>0.12637842234058899</v>
      </c>
      <c r="O14" s="55">
        <v>24.86</v>
      </c>
      <c r="P14" s="55">
        <v>2.4239999999999999</v>
      </c>
      <c r="Q14" s="55">
        <v>6.5410000000000004</v>
      </c>
      <c r="R14" s="55">
        <v>6.6689999999999996</v>
      </c>
      <c r="S14" s="55">
        <v>1.897</v>
      </c>
      <c r="T14" s="55">
        <v>4.9189999999999996</v>
      </c>
      <c r="U14" s="55">
        <v>2.2490000000000001</v>
      </c>
      <c r="V14" s="55">
        <v>0.161</v>
      </c>
      <c r="W14" s="55">
        <v>7.94</v>
      </c>
      <c r="X14" s="55">
        <v>6.2210000000000001</v>
      </c>
      <c r="Y14" s="55">
        <v>6.665</v>
      </c>
      <c r="Z14" s="55">
        <v>3.1920000000000002</v>
      </c>
      <c r="AA14" s="55">
        <v>0.55500000000000005</v>
      </c>
      <c r="AB14" s="55">
        <v>0.28599999999999998</v>
      </c>
      <c r="AC14" s="55"/>
      <c r="AD14" s="55">
        <v>130.34</v>
      </c>
      <c r="AE14" s="55">
        <v>83.117000000000004</v>
      </c>
      <c r="AF14" s="55">
        <v>1.8129999999999999</v>
      </c>
      <c r="AG14" s="55">
        <v>38.051000000000002</v>
      </c>
      <c r="AH14" s="55">
        <v>1.0669999999999999</v>
      </c>
      <c r="AI14" s="55">
        <v>3.7719999999999998</v>
      </c>
      <c r="AJ14" s="55">
        <v>0.96099999999999997</v>
      </c>
      <c r="AK14" s="55">
        <v>1.5589999999999999</v>
      </c>
      <c r="AL14" s="55"/>
      <c r="AM14" s="55">
        <v>85.91</v>
      </c>
      <c r="AN14" s="55">
        <v>47.113</v>
      </c>
      <c r="AO14" s="55">
        <v>0.159</v>
      </c>
      <c r="AP14" s="55">
        <v>4.1210000000000004</v>
      </c>
      <c r="AQ14" s="55">
        <v>27.998000000000001</v>
      </c>
      <c r="AR14" s="55">
        <v>6.4930000000000003</v>
      </c>
      <c r="AS14" s="55">
        <v>2.5999999999999999E-2</v>
      </c>
      <c r="AT14" s="55">
        <v>-3.7504721550618569E-15</v>
      </c>
      <c r="BE14" s="56">
        <v>285.67580439547612</v>
      </c>
      <c r="BF14" s="56">
        <v>2668.7791258310758</v>
      </c>
      <c r="BH14" s="43">
        <v>36.200000000000003</v>
      </c>
      <c r="BI14" s="43">
        <v>10.5</v>
      </c>
      <c r="BJ14" s="43">
        <v>52.8</v>
      </c>
      <c r="BK14" s="43">
        <v>0.4</v>
      </c>
      <c r="BM14" s="57">
        <v>454.68919512730906</v>
      </c>
      <c r="BN14" s="57">
        <v>6050.8168529664663</v>
      </c>
      <c r="BO14" s="57">
        <v>255.37046813795737</v>
      </c>
      <c r="BP14" s="57">
        <v>5672.6265071176076</v>
      </c>
      <c r="BQ14" s="57">
        <v>1805.78075553653</v>
      </c>
      <c r="BR14" s="57">
        <v>14288.679365453412</v>
      </c>
    </row>
    <row r="15" spans="1:70" x14ac:dyDescent="0.25">
      <c r="G15" s="43">
        <v>9</v>
      </c>
      <c r="H15" s="43">
        <v>2011</v>
      </c>
      <c r="I15" s="47">
        <v>10486731</v>
      </c>
      <c r="J15" s="47">
        <v>164040.5</v>
      </c>
      <c r="K15" s="51">
        <v>159504.4</v>
      </c>
      <c r="L15" s="51">
        <f t="shared" si="0"/>
        <v>15642.672630775025</v>
      </c>
      <c r="N15" s="54">
        <v>0.13193940000000001</v>
      </c>
      <c r="O15" s="55">
        <v>24.061</v>
      </c>
      <c r="P15" s="55">
        <v>2.5110000000000001</v>
      </c>
      <c r="Q15" s="55">
        <v>6.4509999999999996</v>
      </c>
      <c r="R15" s="55">
        <v>6.0430000000000001</v>
      </c>
      <c r="S15" s="55">
        <v>1.913</v>
      </c>
      <c r="T15" s="55">
        <v>4.88</v>
      </c>
      <c r="U15" s="55">
        <v>2.0990000000000002</v>
      </c>
      <c r="V15" s="55">
        <v>0.16400000000000001</v>
      </c>
      <c r="W15" s="55">
        <v>7.91</v>
      </c>
      <c r="X15" s="55">
        <v>6.2439999999999998</v>
      </c>
      <c r="Y15" s="55">
        <v>5.984</v>
      </c>
      <c r="Z15" s="55">
        <v>3.08</v>
      </c>
      <c r="AA15" s="55">
        <v>0.56200000000000006</v>
      </c>
      <c r="AB15" s="55">
        <v>0.28199999999999997</v>
      </c>
      <c r="AC15" s="55"/>
      <c r="AD15" s="55">
        <v>123.29600000000001</v>
      </c>
      <c r="AE15" s="55">
        <v>76.707999999999998</v>
      </c>
      <c r="AF15" s="55">
        <v>1.357</v>
      </c>
      <c r="AG15" s="55">
        <v>36.683999999999997</v>
      </c>
      <c r="AH15" s="55">
        <v>0.91900000000000004</v>
      </c>
      <c r="AI15" s="55">
        <v>4.7050000000000001</v>
      </c>
      <c r="AJ15" s="55">
        <v>1.28</v>
      </c>
      <c r="AK15" s="55">
        <v>1.643</v>
      </c>
      <c r="AL15" s="55"/>
      <c r="AM15" s="55">
        <v>87.561000000000007</v>
      </c>
      <c r="AN15" s="55">
        <v>47.119</v>
      </c>
      <c r="AO15" s="55">
        <v>9.9000000000000005E-2</v>
      </c>
      <c r="AP15" s="55">
        <v>4.0460000000000003</v>
      </c>
      <c r="AQ15" s="55">
        <v>28.283000000000001</v>
      </c>
      <c r="AR15" s="55">
        <v>7.9489999999999998</v>
      </c>
      <c r="AS15" s="55">
        <v>6.5000000000000002E-2</v>
      </c>
      <c r="AT15" s="55">
        <v>1.1934897514720433E-14</v>
      </c>
      <c r="BE15" s="56">
        <v>269.85531660820334</v>
      </c>
      <c r="BF15" s="56">
        <v>2730.5315412982877</v>
      </c>
      <c r="BH15" s="43">
        <v>37.299999999999997</v>
      </c>
      <c r="BI15" s="43">
        <v>10.1</v>
      </c>
      <c r="BJ15" s="43">
        <v>52.4</v>
      </c>
      <c r="BK15" s="43">
        <v>0.2</v>
      </c>
      <c r="BM15" s="57">
        <v>636.1373003529269</v>
      </c>
      <c r="BN15" s="57">
        <v>6003.0954428202922</v>
      </c>
      <c r="BO15" s="57">
        <v>28.37344368013758</v>
      </c>
      <c r="BP15" s="57">
        <v>5689.4124625011946</v>
      </c>
      <c r="BQ15" s="57">
        <v>1784.1568976266367</v>
      </c>
      <c r="BR15" s="57">
        <v>13522.552044278018</v>
      </c>
    </row>
    <row r="16" spans="1:70" x14ac:dyDescent="0.25">
      <c r="G16" s="43">
        <v>10</v>
      </c>
      <c r="H16" s="43">
        <v>2012</v>
      </c>
      <c r="I16" s="47">
        <v>10505445</v>
      </c>
      <c r="J16" s="47">
        <v>161434.29999999999</v>
      </c>
      <c r="K16" s="51">
        <v>158228.6</v>
      </c>
      <c r="L16" s="51">
        <f t="shared" si="0"/>
        <v>15366.726492785408</v>
      </c>
      <c r="N16" s="54">
        <v>0.141185536962361</v>
      </c>
      <c r="O16" s="55">
        <v>23.702999999999999</v>
      </c>
      <c r="P16" s="55">
        <v>2.3570000000000002</v>
      </c>
      <c r="Q16" s="55">
        <v>6.2919999999999998</v>
      </c>
      <c r="R16" s="55">
        <v>5.8079999999999998</v>
      </c>
      <c r="S16" s="55">
        <v>1.9790000000000001</v>
      </c>
      <c r="T16" s="55">
        <v>4.8710000000000004</v>
      </c>
      <c r="U16" s="55">
        <v>2.226</v>
      </c>
      <c r="V16" s="55">
        <v>0.16900000000000001</v>
      </c>
      <c r="W16" s="55">
        <v>7.601</v>
      </c>
      <c r="X16" s="55">
        <v>6.069</v>
      </c>
      <c r="Y16" s="55">
        <v>6.1849999999999996</v>
      </c>
      <c r="Z16" s="55">
        <v>2.9910000000000001</v>
      </c>
      <c r="AA16" s="55">
        <v>0.58099999999999996</v>
      </c>
      <c r="AB16" s="55">
        <v>0.27700000000000002</v>
      </c>
      <c r="AC16" s="55"/>
      <c r="AD16" s="55">
        <v>128.15799999999999</v>
      </c>
      <c r="AE16" s="55">
        <v>78.292000000000002</v>
      </c>
      <c r="AF16" s="55">
        <v>1.1950000000000001</v>
      </c>
      <c r="AG16" s="55">
        <v>39.774000000000001</v>
      </c>
      <c r="AH16" s="55">
        <v>0.98099999999999998</v>
      </c>
      <c r="AI16" s="55">
        <v>4.8129999999999997</v>
      </c>
      <c r="AJ16" s="55">
        <v>1.3089999999999999</v>
      </c>
      <c r="AK16" s="55">
        <v>1.794</v>
      </c>
      <c r="AL16" s="55"/>
      <c r="AM16" s="55">
        <v>87.572999999999993</v>
      </c>
      <c r="AN16" s="55">
        <v>44.448999999999998</v>
      </c>
      <c r="AO16" s="55">
        <v>9.0999999999999998E-2</v>
      </c>
      <c r="AP16" s="55">
        <v>3.85</v>
      </c>
      <c r="AQ16" s="55">
        <v>30.324000000000002</v>
      </c>
      <c r="AR16" s="55">
        <v>8.7959999999999994</v>
      </c>
      <c r="AS16" s="55">
        <v>6.3E-2</v>
      </c>
      <c r="AT16" s="55">
        <v>2.3869795029440866E-15</v>
      </c>
      <c r="BE16" s="56">
        <v>270.90818637996614</v>
      </c>
      <c r="BF16" s="56">
        <v>2643.5169256646268</v>
      </c>
      <c r="BH16" s="43">
        <v>37.200000000000003</v>
      </c>
      <c r="BI16" s="43">
        <v>9.9</v>
      </c>
      <c r="BJ16" s="43">
        <v>52.6</v>
      </c>
      <c r="BK16" s="43">
        <v>0.3</v>
      </c>
      <c r="BM16" s="57">
        <v>697.86011817261658</v>
      </c>
      <c r="BN16" s="57">
        <v>5995.0128976784181</v>
      </c>
      <c r="BO16" s="57">
        <v>304.65196809018829</v>
      </c>
      <c r="BP16" s="57">
        <v>5585.6323922805004</v>
      </c>
      <c r="BQ16" s="57">
        <v>1890.8197905707475</v>
      </c>
      <c r="BR16" s="57">
        <v>13392.446784933985</v>
      </c>
    </row>
    <row r="17" spans="7:70" x14ac:dyDescent="0.25">
      <c r="G17" s="43">
        <v>11</v>
      </c>
      <c r="H17" s="43">
        <v>2013</v>
      </c>
      <c r="I17" s="47">
        <v>10516125</v>
      </c>
      <c r="J17" s="47">
        <v>157741.6</v>
      </c>
      <c r="K17" s="51">
        <v>157463.29999999999</v>
      </c>
      <c r="L17" s="51">
        <f t="shared" si="0"/>
        <v>14999.973849683225</v>
      </c>
      <c r="N17" s="54">
        <v>0.15399142025547699</v>
      </c>
      <c r="O17" s="55">
        <v>23.85</v>
      </c>
      <c r="P17" s="55">
        <v>2.4470000000000001</v>
      </c>
      <c r="Q17" s="55">
        <v>6.1390000000000002</v>
      </c>
      <c r="R17" s="55">
        <v>5.9189999999999996</v>
      </c>
      <c r="S17" s="55">
        <v>2.1230000000000002</v>
      </c>
      <c r="T17" s="55">
        <v>4.875</v>
      </c>
      <c r="U17" s="55">
        <v>2.1840000000000002</v>
      </c>
      <c r="V17" s="55">
        <v>0.16400000000000001</v>
      </c>
      <c r="W17" s="55">
        <v>7.5670000000000002</v>
      </c>
      <c r="X17" s="55">
        <v>6.0030000000000001</v>
      </c>
      <c r="Y17" s="55">
        <v>6.4</v>
      </c>
      <c r="Z17" s="55">
        <v>3.0139999999999998</v>
      </c>
      <c r="AA17" s="55">
        <v>0.61</v>
      </c>
      <c r="AB17" s="55">
        <v>0.255</v>
      </c>
      <c r="AC17" s="55"/>
      <c r="AD17" s="55">
        <v>125.401</v>
      </c>
      <c r="AE17" s="55">
        <v>74.902000000000001</v>
      </c>
      <c r="AF17" s="55">
        <v>0.59299999999999997</v>
      </c>
      <c r="AG17" s="55">
        <v>38.768999999999998</v>
      </c>
      <c r="AH17" s="55">
        <v>1.0349999999999999</v>
      </c>
      <c r="AI17" s="55">
        <v>6.9770000000000003</v>
      </c>
      <c r="AJ17" s="55">
        <v>1.2749999999999999</v>
      </c>
      <c r="AK17" s="55">
        <v>1.85</v>
      </c>
      <c r="AL17" s="55"/>
      <c r="AM17" s="55">
        <v>87.064999999999998</v>
      </c>
      <c r="AN17" s="55">
        <v>41.704999999999998</v>
      </c>
      <c r="AO17" s="55">
        <v>4.7E-2</v>
      </c>
      <c r="AP17" s="55">
        <v>4.2919999999999998</v>
      </c>
      <c r="AQ17" s="55">
        <v>30.745000000000001</v>
      </c>
      <c r="AR17" s="55">
        <v>10.214</v>
      </c>
      <c r="AS17" s="55">
        <v>6.2E-2</v>
      </c>
      <c r="AT17" s="55">
        <v>-2.3869795029440866E-15</v>
      </c>
      <c r="AV17" s="58">
        <v>0.14929999999999999</v>
      </c>
      <c r="AW17" s="58">
        <v>5.7500000000000002E-2</v>
      </c>
      <c r="AX17" s="59">
        <v>9.9000000000000005E-2</v>
      </c>
      <c r="AY17" s="59">
        <v>3.32E-2</v>
      </c>
      <c r="AZ17" s="59"/>
      <c r="BA17" s="59"/>
      <c r="BB17" s="59"/>
      <c r="BC17" s="59"/>
      <c r="BE17" s="56">
        <v>268.42743588895604</v>
      </c>
      <c r="BF17" s="56">
        <v>2599.9362190092443</v>
      </c>
      <c r="BH17" s="43">
        <v>36.6</v>
      </c>
      <c r="BI17" s="43">
        <v>10.3</v>
      </c>
      <c r="BJ17" s="43">
        <v>52.8</v>
      </c>
      <c r="BK17" s="43">
        <v>0.2</v>
      </c>
      <c r="BM17" s="57">
        <v>759.64609553306059</v>
      </c>
      <c r="BN17" s="57">
        <v>5956.4058469475494</v>
      </c>
      <c r="BO17" s="57">
        <v>309.11636954237127</v>
      </c>
      <c r="BP17" s="57">
        <v>5534.613283653387</v>
      </c>
      <c r="BQ17" s="57">
        <v>2094.9182106179887</v>
      </c>
      <c r="BR17" s="57">
        <v>13604.122925435988</v>
      </c>
    </row>
    <row r="18" spans="7:70" x14ac:dyDescent="0.25">
      <c r="G18" s="43">
        <v>12</v>
      </c>
      <c r="H18" s="43">
        <v>2014</v>
      </c>
      <c r="I18" s="47">
        <v>10512419</v>
      </c>
      <c r="J18" s="47">
        <v>156660</v>
      </c>
      <c r="K18" s="51">
        <v>161738.6</v>
      </c>
      <c r="L18" s="51">
        <f t="shared" si="0"/>
        <v>14902.374039695336</v>
      </c>
      <c r="N18" s="54">
        <v>0.16747270530390199</v>
      </c>
      <c r="O18" s="55">
        <v>23.015999999999998</v>
      </c>
      <c r="P18" s="55">
        <v>1.9</v>
      </c>
      <c r="Q18" s="55">
        <v>6.3680000000000003</v>
      </c>
      <c r="R18" s="55">
        <v>5.407</v>
      </c>
      <c r="S18" s="55">
        <v>2.1469999999999998</v>
      </c>
      <c r="T18" s="55">
        <v>4.8330000000000002</v>
      </c>
      <c r="U18" s="55">
        <v>2.1640000000000001</v>
      </c>
      <c r="V18" s="55">
        <v>0.19700000000000001</v>
      </c>
      <c r="W18" s="55">
        <v>7.4809999999999999</v>
      </c>
      <c r="X18" s="55">
        <v>6.2190000000000003</v>
      </c>
      <c r="Y18" s="55">
        <v>5.6689999999999996</v>
      </c>
      <c r="Z18" s="55">
        <v>2.7989999999999999</v>
      </c>
      <c r="AA18" s="55">
        <v>0.59599999999999997</v>
      </c>
      <c r="AB18" s="55">
        <v>0.253</v>
      </c>
      <c r="AC18" s="55"/>
      <c r="AD18" s="55">
        <v>122.22499999999999</v>
      </c>
      <c r="AE18" s="55">
        <v>73.947999999999993</v>
      </c>
      <c r="AF18" s="55">
        <v>0.33700000000000002</v>
      </c>
      <c r="AG18" s="55">
        <v>36.353000000000002</v>
      </c>
      <c r="AH18" s="55">
        <v>0.872</v>
      </c>
      <c r="AI18" s="55">
        <v>7.9560000000000004</v>
      </c>
      <c r="AJ18" s="55">
        <v>1.353</v>
      </c>
      <c r="AK18" s="55">
        <v>1.4059999999999999</v>
      </c>
      <c r="AL18" s="55"/>
      <c r="AM18" s="55">
        <v>86.024000000000001</v>
      </c>
      <c r="AN18" s="55">
        <v>40.923999999999999</v>
      </c>
      <c r="AO18" s="55">
        <v>3.7999999999999999E-2</v>
      </c>
      <c r="AP18" s="55">
        <v>4.4459999999999997</v>
      </c>
      <c r="AQ18" s="55">
        <v>30.324999999999999</v>
      </c>
      <c r="AR18" s="55">
        <v>10.224</v>
      </c>
      <c r="AS18" s="55">
        <v>6.7000000000000004E-2</v>
      </c>
      <c r="AT18" s="55">
        <v>7.2719608112947753E-15</v>
      </c>
      <c r="AV18" s="60">
        <v>0.12740000000000001</v>
      </c>
      <c r="AW18" s="60">
        <v>5.6300000000000003E-2</v>
      </c>
      <c r="AX18" s="59">
        <v>8.1900000000000001E-2</v>
      </c>
      <c r="AY18" s="59">
        <v>3.04E-2</v>
      </c>
      <c r="AZ18" s="59"/>
      <c r="BA18" s="59"/>
      <c r="BB18" s="59"/>
      <c r="BC18" s="59"/>
      <c r="BE18" s="56">
        <v>258.64115249327159</v>
      </c>
      <c r="BF18" s="56">
        <v>2515.0494577383242</v>
      </c>
      <c r="BH18" s="43">
        <v>36.6</v>
      </c>
      <c r="BI18" s="43">
        <v>10.1</v>
      </c>
      <c r="BJ18" s="43">
        <v>52.8</v>
      </c>
      <c r="BK18" s="56">
        <v>0.5</v>
      </c>
      <c r="BM18" s="51">
        <v>821.66613600519645</v>
      </c>
      <c r="BN18" s="51">
        <v>5904.7291487532248</v>
      </c>
      <c r="BO18" s="51">
        <v>350.73579440145221</v>
      </c>
      <c r="BP18" s="51">
        <v>5722.4705875609052</v>
      </c>
      <c r="BQ18" s="51">
        <v>2112.0489290459736</v>
      </c>
      <c r="BR18" s="51">
        <v>12611.302392311474</v>
      </c>
    </row>
    <row r="19" spans="7:70" x14ac:dyDescent="0.25">
      <c r="G19" s="43">
        <v>13</v>
      </c>
      <c r="H19" s="43">
        <v>2015</v>
      </c>
      <c r="I19" s="47">
        <v>10538275</v>
      </c>
      <c r="J19" s="47">
        <v>166964.1</v>
      </c>
      <c r="K19" s="51">
        <v>169074.5</v>
      </c>
      <c r="L19" s="51">
        <f>(J19*1000000)/I19</f>
        <v>15843.58920221763</v>
      </c>
      <c r="U19" s="55"/>
      <c r="AV19" s="60">
        <v>0.1293</v>
      </c>
      <c r="AW19" s="61">
        <v>5.8299999999999998E-2</v>
      </c>
      <c r="AX19" s="59">
        <v>7.8299999999999995E-2</v>
      </c>
      <c r="AY19" s="59">
        <v>2.9399999999999999E-2</v>
      </c>
      <c r="AZ19" s="59"/>
      <c r="BA19" s="59">
        <v>1.07978</v>
      </c>
      <c r="BB19" s="59">
        <v>1.0747100000000001</v>
      </c>
      <c r="BC19" s="59">
        <v>0.50214999999999999</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ebI+hBaBiqOSiSkhFjiGn/GVStXpDGfIl2SeIeVSCxREU2mW9mok2oSmePN8xjNAYopyIqkKPkKNpTJ4VGdrTw==" saltValue="uGg6BJ7gKj5JQsb+fImA9A=="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R69"/>
  <sheetViews>
    <sheetView topLeftCell="AS13"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52</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85</v>
      </c>
      <c r="D4" s="51">
        <v>42924</v>
      </c>
      <c r="E4" s="43" t="s">
        <v>86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5411405</v>
      </c>
      <c r="J9" s="47">
        <v>212906.5</v>
      </c>
      <c r="K9" s="51">
        <v>240993.2</v>
      </c>
      <c r="L9" s="51">
        <f>(J9*1000000)/I9</f>
        <v>39344.033573535897</v>
      </c>
      <c r="N9" s="54">
        <v>0.22818592717595401</v>
      </c>
      <c r="O9" s="55">
        <v>15.499000000000001</v>
      </c>
      <c r="P9" s="55">
        <v>0.253</v>
      </c>
      <c r="Q9" s="55">
        <v>7.2949999999999999</v>
      </c>
      <c r="R9" s="55">
        <v>1.7070000000000001</v>
      </c>
      <c r="S9" s="55">
        <v>0.91500000000000004</v>
      </c>
      <c r="T9" s="55">
        <v>2.8769999999999998</v>
      </c>
      <c r="U9" s="55">
        <v>2.423</v>
      </c>
      <c r="V9" s="55">
        <v>2.9000000000000001E-2</v>
      </c>
      <c r="W9" s="55">
        <v>2.8460000000000001</v>
      </c>
      <c r="X9" s="55">
        <v>5.3239999999999998</v>
      </c>
      <c r="Y9" s="55">
        <v>4.452</v>
      </c>
      <c r="Z9" s="55">
        <v>2.0019999999999998</v>
      </c>
      <c r="AA9" s="55">
        <v>0.86199999999999999</v>
      </c>
      <c r="AB9" s="55">
        <v>1.2999999999999999E-2</v>
      </c>
      <c r="AC9" s="55"/>
      <c r="AD9" s="55">
        <v>129.02000000000001</v>
      </c>
      <c r="AE9" s="55">
        <v>34.186999999999998</v>
      </c>
      <c r="AF9" s="55">
        <v>6.1050000000000004</v>
      </c>
      <c r="AG9" s="55">
        <v>39.377000000000002</v>
      </c>
      <c r="AH9" s="55">
        <v>0</v>
      </c>
      <c r="AI9" s="55">
        <v>35.457000000000001</v>
      </c>
      <c r="AJ9" s="55">
        <v>10.712</v>
      </c>
      <c r="AK9" s="55">
        <v>3.1819999999999999</v>
      </c>
      <c r="AL9" s="55"/>
      <c r="AM9" s="55">
        <v>36.246000000000002</v>
      </c>
      <c r="AN9" s="55">
        <v>15.462999999999999</v>
      </c>
      <c r="AO9" s="55">
        <v>1.375</v>
      </c>
      <c r="AP9" s="55">
        <v>8.7799999999999994</v>
      </c>
      <c r="AQ9" s="55">
        <v>0</v>
      </c>
      <c r="AR9" s="55">
        <v>9.8119999999999994</v>
      </c>
      <c r="AS9" s="55">
        <v>0.81599999999999995</v>
      </c>
      <c r="AT9" s="55">
        <v>2.55351295663786E-15</v>
      </c>
      <c r="BE9" s="56">
        <v>81.147464402360526</v>
      </c>
      <c r="BF9" s="56">
        <v>2801.1362369605235</v>
      </c>
      <c r="BH9" s="43">
        <v>59.1</v>
      </c>
      <c r="BI9" s="43">
        <v>11.7</v>
      </c>
      <c r="BJ9" s="43">
        <v>28.1</v>
      </c>
      <c r="BK9" s="43">
        <v>1.1000000000000001</v>
      </c>
      <c r="BM9" s="57">
        <v>797.19496927546356</v>
      </c>
      <c r="BN9" s="57">
        <v>3234.3078245915735</v>
      </c>
      <c r="BO9" s="57">
        <v>7.6633568403122032</v>
      </c>
      <c r="BP9" s="57">
        <v>4310.9391420655393</v>
      </c>
      <c r="BQ9" s="57">
        <v>1837.2725638160109</v>
      </c>
      <c r="BR9" s="57">
        <v>8051.6471219511022</v>
      </c>
    </row>
    <row r="10" spans="1:70" x14ac:dyDescent="0.25">
      <c r="G10" s="43">
        <v>4</v>
      </c>
      <c r="H10" s="43">
        <v>2006</v>
      </c>
      <c r="I10" s="47">
        <v>5427459</v>
      </c>
      <c r="J10" s="47">
        <v>225592</v>
      </c>
      <c r="K10" s="51">
        <v>250143.1</v>
      </c>
      <c r="L10" s="51">
        <f t="shared" ref="L10:L24" si="0">(J10*1000000)/I10</f>
        <v>41564.938583598698</v>
      </c>
      <c r="N10" s="54">
        <v>0.237790311608997</v>
      </c>
      <c r="O10" s="55">
        <v>15.662000000000001</v>
      </c>
      <c r="P10" s="55">
        <v>0.26500000000000001</v>
      </c>
      <c r="Q10" s="55">
        <v>7.3390000000000004</v>
      </c>
      <c r="R10" s="55">
        <v>1.7090000000000001</v>
      </c>
      <c r="S10" s="55">
        <v>1.0109999999999999</v>
      </c>
      <c r="T10" s="55">
        <v>2.9049999999999998</v>
      </c>
      <c r="U10" s="55">
        <v>2.4060000000000001</v>
      </c>
      <c r="V10" s="55">
        <v>2.5999999999999999E-2</v>
      </c>
      <c r="W10" s="55">
        <v>2.883</v>
      </c>
      <c r="X10" s="55">
        <v>5.391</v>
      </c>
      <c r="Y10" s="55">
        <v>4.4450000000000003</v>
      </c>
      <c r="Z10" s="55">
        <v>2.036</v>
      </c>
      <c r="AA10" s="55">
        <v>0.89400000000000002</v>
      </c>
      <c r="AB10" s="55">
        <v>1.2999999999999999E-2</v>
      </c>
      <c r="AC10" s="55"/>
      <c r="AD10" s="55">
        <v>128.375</v>
      </c>
      <c r="AE10" s="55">
        <v>34.445999999999998</v>
      </c>
      <c r="AF10" s="55">
        <v>6.266</v>
      </c>
      <c r="AG10" s="55">
        <v>38.665999999999997</v>
      </c>
      <c r="AH10" s="55">
        <v>0</v>
      </c>
      <c r="AI10" s="55">
        <v>35.262</v>
      </c>
      <c r="AJ10" s="55">
        <v>10.757</v>
      </c>
      <c r="AK10" s="55">
        <v>2.9780000000000002</v>
      </c>
      <c r="AL10" s="55"/>
      <c r="AM10" s="55">
        <v>45.610999999999997</v>
      </c>
      <c r="AN10" s="55">
        <v>24.565999999999999</v>
      </c>
      <c r="AO10" s="55">
        <v>1.619</v>
      </c>
      <c r="AP10" s="55">
        <v>9.4009999999999998</v>
      </c>
      <c r="AQ10" s="55">
        <v>0</v>
      </c>
      <c r="AR10" s="55">
        <v>9.2010000000000005</v>
      </c>
      <c r="AS10" s="55">
        <v>0.82399999999999995</v>
      </c>
      <c r="AT10" s="55">
        <v>-1.8873791418627661E-15</v>
      </c>
      <c r="BE10" s="56">
        <v>84.107804115199272</v>
      </c>
      <c r="BF10" s="56">
        <v>2978.5724036313513</v>
      </c>
      <c r="BH10" s="43">
        <v>59.1</v>
      </c>
      <c r="BI10" s="43">
        <v>12.2</v>
      </c>
      <c r="BJ10" s="43">
        <v>28.6</v>
      </c>
      <c r="BK10" s="43">
        <v>0</v>
      </c>
      <c r="BM10" s="57">
        <v>797.09088968159676</v>
      </c>
      <c r="BN10" s="57">
        <v>3325.5374032674117</v>
      </c>
      <c r="BO10" s="57">
        <v>11.335080076781757</v>
      </c>
      <c r="BP10" s="57">
        <v>4409.1447432406612</v>
      </c>
      <c r="BQ10" s="57">
        <v>1933.9076377898839</v>
      </c>
      <c r="BR10" s="57">
        <v>8132.827719952872</v>
      </c>
    </row>
    <row r="11" spans="1:70" x14ac:dyDescent="0.25">
      <c r="G11" s="43">
        <v>5</v>
      </c>
      <c r="H11" s="43">
        <v>2007</v>
      </c>
      <c r="I11" s="47">
        <v>5447084</v>
      </c>
      <c r="J11" s="47">
        <v>233439.5</v>
      </c>
      <c r="K11" s="51">
        <v>252205.4</v>
      </c>
      <c r="L11" s="51">
        <f t="shared" si="0"/>
        <v>42855.865633795991</v>
      </c>
      <c r="N11" s="54">
        <v>0.268846296947647</v>
      </c>
      <c r="O11" s="55">
        <v>15.718</v>
      </c>
      <c r="P11" s="55">
        <v>0.26</v>
      </c>
      <c r="Q11" s="55">
        <v>7.4039999999999999</v>
      </c>
      <c r="R11" s="55">
        <v>1.6379999999999999</v>
      </c>
      <c r="S11" s="55">
        <v>1.17</v>
      </c>
      <c r="T11" s="55">
        <v>2.8780000000000001</v>
      </c>
      <c r="U11" s="55">
        <v>2.3450000000000002</v>
      </c>
      <c r="V11" s="55">
        <v>2.3E-2</v>
      </c>
      <c r="W11" s="55">
        <v>2.8010000000000002</v>
      </c>
      <c r="X11" s="55">
        <v>5.6070000000000002</v>
      </c>
      <c r="Y11" s="55">
        <v>4.4459999999999997</v>
      </c>
      <c r="Z11" s="55">
        <v>2.0059999999999998</v>
      </c>
      <c r="AA11" s="55">
        <v>0.84599999999999997</v>
      </c>
      <c r="AB11" s="55">
        <v>1.2999999999999999E-2</v>
      </c>
      <c r="AC11" s="55"/>
      <c r="AD11" s="55">
        <v>125.306</v>
      </c>
      <c r="AE11" s="55">
        <v>32.924999999999997</v>
      </c>
      <c r="AF11" s="55">
        <v>4.4800000000000004</v>
      </c>
      <c r="AG11" s="55">
        <v>35.786999999999999</v>
      </c>
      <c r="AH11" s="55">
        <v>0</v>
      </c>
      <c r="AI11" s="55">
        <v>37.401000000000003</v>
      </c>
      <c r="AJ11" s="55">
        <v>11.409000000000001</v>
      </c>
      <c r="AK11" s="55">
        <v>3.3039999999999998</v>
      </c>
      <c r="AL11" s="55"/>
      <c r="AM11" s="55">
        <v>39.316000000000003</v>
      </c>
      <c r="AN11" s="55">
        <v>19.890999999999998</v>
      </c>
      <c r="AO11" s="55">
        <v>1.288</v>
      </c>
      <c r="AP11" s="55">
        <v>7.0369999999999999</v>
      </c>
      <c r="AQ11" s="55">
        <v>0</v>
      </c>
      <c r="AR11" s="55">
        <v>10.305</v>
      </c>
      <c r="AS11" s="55">
        <v>0.79500000000000004</v>
      </c>
      <c r="AT11" s="55">
        <v>1.6653345369377348E-15</v>
      </c>
      <c r="BE11" s="56">
        <v>81.346368474143844</v>
      </c>
      <c r="BF11" s="56">
        <v>2823.046817118347</v>
      </c>
      <c r="BH11" s="43">
        <v>58.5</v>
      </c>
      <c r="BI11" s="43">
        <v>13.5</v>
      </c>
      <c r="BJ11" s="43">
        <v>28</v>
      </c>
      <c r="BK11" s="43">
        <v>0</v>
      </c>
      <c r="BM11" s="57">
        <v>824.76253794746947</v>
      </c>
      <c r="BN11" s="57">
        <v>3298.8822012037831</v>
      </c>
      <c r="BO11" s="57">
        <v>13.637511661896504</v>
      </c>
      <c r="BP11" s="57">
        <v>4590.6249515142836</v>
      </c>
      <c r="BQ11" s="57">
        <v>2148.422147287974</v>
      </c>
      <c r="BR11" s="57">
        <v>7991.2655360335557</v>
      </c>
    </row>
    <row r="12" spans="1:70" x14ac:dyDescent="0.25">
      <c r="G12" s="43">
        <v>6</v>
      </c>
      <c r="H12" s="43">
        <v>2008</v>
      </c>
      <c r="I12" s="47">
        <v>5475791</v>
      </c>
      <c r="J12" s="47">
        <v>241087.3</v>
      </c>
      <c r="K12" s="51">
        <v>250394.6</v>
      </c>
      <c r="L12" s="51">
        <f t="shared" si="0"/>
        <v>44027.849127185458</v>
      </c>
      <c r="N12" s="54">
        <v>0.280752129027668</v>
      </c>
      <c r="O12" s="55">
        <v>15.523</v>
      </c>
      <c r="P12" s="55">
        <v>0.214</v>
      </c>
      <c r="Q12" s="55">
        <v>7.2060000000000004</v>
      </c>
      <c r="R12" s="55">
        <v>1.637</v>
      </c>
      <c r="S12" s="55">
        <v>1.194</v>
      </c>
      <c r="T12" s="55">
        <v>2.8479999999999999</v>
      </c>
      <c r="U12" s="55">
        <v>2.3969999999999998</v>
      </c>
      <c r="V12" s="55">
        <v>2.5999999999999999E-2</v>
      </c>
      <c r="W12" s="55">
        <v>2.6840000000000002</v>
      </c>
      <c r="X12" s="55">
        <v>5.53</v>
      </c>
      <c r="Y12" s="55">
        <v>4.4240000000000004</v>
      </c>
      <c r="Z12" s="55">
        <v>2.0139999999999998</v>
      </c>
      <c r="AA12" s="55">
        <v>0.85799999999999998</v>
      </c>
      <c r="AB12" s="55">
        <v>1.2999999999999999E-2</v>
      </c>
      <c r="AC12" s="55"/>
      <c r="AD12" s="55">
        <v>128.726</v>
      </c>
      <c r="AE12" s="55">
        <v>32.988</v>
      </c>
      <c r="AF12" s="55">
        <v>4.4640000000000004</v>
      </c>
      <c r="AG12" s="55">
        <v>37.267000000000003</v>
      </c>
      <c r="AH12" s="55">
        <v>0</v>
      </c>
      <c r="AI12" s="55">
        <v>39.453000000000003</v>
      </c>
      <c r="AJ12" s="55">
        <v>11.803000000000001</v>
      </c>
      <c r="AK12" s="55">
        <v>2.7509999999999999</v>
      </c>
      <c r="AL12" s="55"/>
      <c r="AM12" s="55">
        <v>36.616</v>
      </c>
      <c r="AN12" s="55">
        <v>17.462</v>
      </c>
      <c r="AO12" s="55">
        <v>1.121</v>
      </c>
      <c r="AP12" s="55">
        <v>7.0819999999999999</v>
      </c>
      <c r="AQ12" s="55">
        <v>0</v>
      </c>
      <c r="AR12" s="55">
        <v>10.096</v>
      </c>
      <c r="AS12" s="55">
        <v>0.85499999999999998</v>
      </c>
      <c r="AT12" s="55">
        <v>3.9968028886505635E-15</v>
      </c>
      <c r="BE12" s="56">
        <v>78.5879075116937</v>
      </c>
      <c r="BF12" s="56">
        <v>2767.5621053968903</v>
      </c>
      <c r="BH12" s="43">
        <v>59</v>
      </c>
      <c r="BI12" s="43">
        <v>12.2</v>
      </c>
      <c r="BJ12" s="43">
        <v>28.8</v>
      </c>
      <c r="BK12" s="43">
        <v>0</v>
      </c>
      <c r="BM12" s="57">
        <v>849.01882082880616</v>
      </c>
      <c r="BN12" s="57">
        <v>3273.5167669819434</v>
      </c>
      <c r="BO12" s="57">
        <v>13.113394571980052</v>
      </c>
      <c r="BP12" s="57">
        <v>4536.2870064509889</v>
      </c>
      <c r="BQ12" s="57">
        <v>2231.1026272170329</v>
      </c>
      <c r="BR12" s="57">
        <v>7946.8769656138993</v>
      </c>
    </row>
    <row r="13" spans="1:70" x14ac:dyDescent="0.25">
      <c r="G13" s="43">
        <v>7</v>
      </c>
      <c r="H13" s="43">
        <v>2009</v>
      </c>
      <c r="I13" s="47">
        <v>5511451</v>
      </c>
      <c r="J13" s="47">
        <v>230213.3</v>
      </c>
      <c r="K13" s="51">
        <v>237654.7</v>
      </c>
      <c r="L13" s="51">
        <f t="shared" si="0"/>
        <v>41769.998499487701</v>
      </c>
      <c r="N13" s="54">
        <v>0.29542560863217798</v>
      </c>
      <c r="O13" s="55">
        <v>14.792999999999999</v>
      </c>
      <c r="P13" s="55">
        <v>0.124</v>
      </c>
      <c r="Q13" s="55">
        <v>6.7279999999999998</v>
      </c>
      <c r="R13" s="55">
        <v>1.583</v>
      </c>
      <c r="S13" s="55">
        <v>1.181</v>
      </c>
      <c r="T13" s="55">
        <v>2.7040000000000002</v>
      </c>
      <c r="U13" s="55">
        <v>2.4510000000000001</v>
      </c>
      <c r="V13" s="55">
        <v>2.3E-2</v>
      </c>
      <c r="W13" s="55">
        <v>2.319</v>
      </c>
      <c r="X13" s="55">
        <v>5.1879999999999997</v>
      </c>
      <c r="Y13" s="55">
        <v>4.4260000000000002</v>
      </c>
      <c r="Z13" s="55">
        <v>1.996</v>
      </c>
      <c r="AA13" s="55">
        <v>0.85099999999999998</v>
      </c>
      <c r="AB13" s="55">
        <v>1.2999999999999999E-2</v>
      </c>
      <c r="AC13" s="55"/>
      <c r="AD13" s="55">
        <v>131.47800000000001</v>
      </c>
      <c r="AE13" s="55">
        <v>34.137999999999998</v>
      </c>
      <c r="AF13" s="55">
        <v>5.8929999999999998</v>
      </c>
      <c r="AG13" s="55">
        <v>35.798999999999999</v>
      </c>
      <c r="AH13" s="55">
        <v>0</v>
      </c>
      <c r="AI13" s="55">
        <v>41.902000000000001</v>
      </c>
      <c r="AJ13" s="55">
        <v>11.129</v>
      </c>
      <c r="AK13" s="55">
        <v>2.617</v>
      </c>
      <c r="AL13" s="55"/>
      <c r="AM13" s="55">
        <v>36.383000000000003</v>
      </c>
      <c r="AN13" s="55">
        <v>17.687000000000001</v>
      </c>
      <c r="AO13" s="55">
        <v>1.17</v>
      </c>
      <c r="AP13" s="55">
        <v>6.6710000000000003</v>
      </c>
      <c r="AQ13" s="55">
        <v>0</v>
      </c>
      <c r="AR13" s="55">
        <v>10.063000000000001</v>
      </c>
      <c r="AS13" s="55">
        <v>0.79200000000000004</v>
      </c>
      <c r="AT13" s="55">
        <v>1.5543122344752192E-15</v>
      </c>
      <c r="BE13" s="56">
        <v>79.569179620563261</v>
      </c>
      <c r="BF13" s="56">
        <v>2733.0543051295613</v>
      </c>
      <c r="BH13" s="43">
        <v>58.4</v>
      </c>
      <c r="BI13" s="43">
        <v>12.8</v>
      </c>
      <c r="BJ13" s="43">
        <v>28.8</v>
      </c>
      <c r="BK13" s="43">
        <v>0</v>
      </c>
      <c r="BM13" s="57">
        <v>892.09695296458187</v>
      </c>
      <c r="BN13" s="57">
        <v>3157.0937231298367</v>
      </c>
      <c r="BO13" s="57">
        <v>16.69962236049507</v>
      </c>
      <c r="BP13" s="57">
        <v>4303.3883082545144</v>
      </c>
      <c r="BQ13" s="57">
        <v>2282.3406203925229</v>
      </c>
      <c r="BR13" s="57">
        <v>7725.6018222650737</v>
      </c>
    </row>
    <row r="14" spans="1:70" x14ac:dyDescent="0.25">
      <c r="G14" s="43">
        <v>8</v>
      </c>
      <c r="H14" s="43">
        <v>2010</v>
      </c>
      <c r="I14" s="47">
        <v>5534738</v>
      </c>
      <c r="J14" s="47">
        <v>241516.9</v>
      </c>
      <c r="K14" s="51">
        <v>241516.9</v>
      </c>
      <c r="L14" s="51">
        <f t="shared" si="0"/>
        <v>43636.555154010901</v>
      </c>
      <c r="N14" s="54">
        <v>0.30912573838968399</v>
      </c>
      <c r="O14" s="55">
        <v>15.519</v>
      </c>
      <c r="P14" s="55">
        <v>0.13700000000000001</v>
      </c>
      <c r="Q14" s="55">
        <v>6.7489999999999997</v>
      </c>
      <c r="R14" s="55">
        <v>1.7470000000000001</v>
      </c>
      <c r="S14" s="55">
        <v>1.268</v>
      </c>
      <c r="T14" s="55">
        <v>2.7559999999999998</v>
      </c>
      <c r="U14" s="55">
        <v>2.84</v>
      </c>
      <c r="V14" s="55">
        <v>2.1999999999999999E-2</v>
      </c>
      <c r="W14" s="55">
        <v>2.41</v>
      </c>
      <c r="X14" s="55">
        <v>5.1790000000000003</v>
      </c>
      <c r="Y14" s="55">
        <v>4.9139999999999997</v>
      </c>
      <c r="Z14" s="55">
        <v>2.1280000000000001</v>
      </c>
      <c r="AA14" s="55">
        <v>0.875</v>
      </c>
      <c r="AB14" s="55">
        <v>1.2999999999999999E-2</v>
      </c>
      <c r="AC14" s="55"/>
      <c r="AD14" s="55">
        <v>152.05799999999999</v>
      </c>
      <c r="AE14" s="55">
        <v>36.338000000000001</v>
      </c>
      <c r="AF14" s="55">
        <v>4.6280000000000001</v>
      </c>
      <c r="AG14" s="55">
        <v>44.844000000000001</v>
      </c>
      <c r="AH14" s="55">
        <v>0</v>
      </c>
      <c r="AI14" s="55">
        <v>52.994</v>
      </c>
      <c r="AJ14" s="55">
        <v>10.627000000000001</v>
      </c>
      <c r="AK14" s="55">
        <v>2.6269999999999998</v>
      </c>
      <c r="AL14" s="55"/>
      <c r="AM14" s="55">
        <v>38.862000000000002</v>
      </c>
      <c r="AN14" s="55">
        <v>17.006</v>
      </c>
      <c r="AO14" s="55">
        <v>0.77400000000000002</v>
      </c>
      <c r="AP14" s="55">
        <v>7.9059999999999997</v>
      </c>
      <c r="AQ14" s="55">
        <v>0</v>
      </c>
      <c r="AR14" s="55">
        <v>12.429</v>
      </c>
      <c r="AS14" s="55">
        <v>0.747</v>
      </c>
      <c r="AT14" s="55">
        <v>0</v>
      </c>
      <c r="BE14" s="56">
        <v>82.992074210436954</v>
      </c>
      <c r="BF14" s="56">
        <v>2600.4208216922766</v>
      </c>
      <c r="BH14" s="43">
        <v>59.2</v>
      </c>
      <c r="BI14" s="43">
        <v>12.1</v>
      </c>
      <c r="BJ14" s="43">
        <v>28.7</v>
      </c>
      <c r="BK14" s="43">
        <v>0</v>
      </c>
      <c r="BM14" s="57">
        <v>1061.9577647716792</v>
      </c>
      <c r="BN14" s="57">
        <v>3243.9380911435942</v>
      </c>
      <c r="BO14" s="57">
        <v>36.389456559884522</v>
      </c>
      <c r="BP14" s="57">
        <v>4276.0710041081502</v>
      </c>
      <c r="BQ14" s="57">
        <v>2625.5450041589161</v>
      </c>
      <c r="BR14" s="57">
        <v>8493.4532395654314</v>
      </c>
    </row>
    <row r="15" spans="1:70" x14ac:dyDescent="0.25">
      <c r="G15" s="43">
        <v>9</v>
      </c>
      <c r="H15" s="43">
        <v>2011</v>
      </c>
      <c r="I15" s="47">
        <v>5560628</v>
      </c>
      <c r="J15" s="47">
        <v>246074.7</v>
      </c>
      <c r="K15" s="51">
        <v>244299.5</v>
      </c>
      <c r="L15" s="51">
        <f t="shared" si="0"/>
        <v>44253.041203259774</v>
      </c>
      <c r="N15" s="54">
        <v>0.32259270000000001</v>
      </c>
      <c r="O15" s="55">
        <v>14.798999999999999</v>
      </c>
      <c r="P15" s="55">
        <v>0.14499999999999999</v>
      </c>
      <c r="Q15" s="55">
        <v>6.53</v>
      </c>
      <c r="R15" s="55">
        <v>1.591</v>
      </c>
      <c r="S15" s="55">
        <v>1.2809999999999999</v>
      </c>
      <c r="T15" s="55">
        <v>2.722</v>
      </c>
      <c r="U15" s="55">
        <v>2.5059999999999998</v>
      </c>
      <c r="V15" s="55">
        <v>2.4E-2</v>
      </c>
      <c r="W15" s="55">
        <v>2.4039999999999999</v>
      </c>
      <c r="X15" s="55">
        <v>5.2080000000000002</v>
      </c>
      <c r="Y15" s="55">
        <v>4.399</v>
      </c>
      <c r="Z15" s="55">
        <v>1.948</v>
      </c>
      <c r="AA15" s="55">
        <v>0.82799999999999996</v>
      </c>
      <c r="AB15" s="55">
        <v>1.0999999999999999E-2</v>
      </c>
      <c r="AC15" s="55"/>
      <c r="AD15" s="55">
        <v>133.089</v>
      </c>
      <c r="AE15" s="55">
        <v>31.056999999999999</v>
      </c>
      <c r="AF15" s="55">
        <v>2.4620000000000002</v>
      </c>
      <c r="AG15" s="55">
        <v>34.825000000000003</v>
      </c>
      <c r="AH15" s="55">
        <v>0</v>
      </c>
      <c r="AI15" s="55">
        <v>50.97</v>
      </c>
      <c r="AJ15" s="55">
        <v>10.829000000000001</v>
      </c>
      <c r="AK15" s="55">
        <v>2.9460000000000002</v>
      </c>
      <c r="AL15" s="55"/>
      <c r="AM15" s="55">
        <v>35.228999999999999</v>
      </c>
      <c r="AN15" s="55">
        <v>13.976000000000001</v>
      </c>
      <c r="AO15" s="55">
        <v>0.45300000000000001</v>
      </c>
      <c r="AP15" s="55">
        <v>5.8410000000000002</v>
      </c>
      <c r="AQ15" s="55">
        <v>0</v>
      </c>
      <c r="AR15" s="55">
        <v>14.180999999999999</v>
      </c>
      <c r="AS15" s="55">
        <v>0.77800000000000002</v>
      </c>
      <c r="AT15" s="55">
        <v>-1.3322676295501878E-15</v>
      </c>
      <c r="BE15" s="56">
        <v>76.148271979048687</v>
      </c>
      <c r="BF15" s="56">
        <v>2534.1532694449484</v>
      </c>
      <c r="BH15" s="43">
        <v>60.1</v>
      </c>
      <c r="BI15" s="43">
        <v>12</v>
      </c>
      <c r="BJ15" s="43">
        <v>27</v>
      </c>
      <c r="BK15" s="43">
        <v>0.9</v>
      </c>
      <c r="BM15" s="57">
        <v>1127.3604741139955</v>
      </c>
      <c r="BN15" s="57">
        <v>3142.6483233018052</v>
      </c>
      <c r="BO15" s="57">
        <v>140.47991080752641</v>
      </c>
      <c r="BP15" s="57">
        <v>4270.0574479077113</v>
      </c>
      <c r="BQ15" s="57">
        <v>2480.2710206781289</v>
      </c>
      <c r="BR15" s="57">
        <v>7688.5536947967876</v>
      </c>
    </row>
    <row r="16" spans="1:70" x14ac:dyDescent="0.25">
      <c r="G16" s="43">
        <v>10</v>
      </c>
      <c r="H16" s="43">
        <v>2012</v>
      </c>
      <c r="I16" s="47">
        <v>5580516</v>
      </c>
      <c r="J16" s="47">
        <v>252915.20000000001</v>
      </c>
      <c r="K16" s="51">
        <v>244120.4</v>
      </c>
      <c r="L16" s="51">
        <f t="shared" si="0"/>
        <v>45321.113674792796</v>
      </c>
      <c r="N16" s="54">
        <v>0.33567830220828898</v>
      </c>
      <c r="O16" s="55">
        <v>14.231999999999999</v>
      </c>
      <c r="P16" s="55">
        <v>0.115</v>
      </c>
      <c r="Q16" s="55">
        <v>5.9560000000000004</v>
      </c>
      <c r="R16" s="55">
        <v>1.58</v>
      </c>
      <c r="S16" s="55">
        <v>1.3049999999999999</v>
      </c>
      <c r="T16" s="55">
        <v>2.681</v>
      </c>
      <c r="U16" s="55">
        <v>2.573</v>
      </c>
      <c r="V16" s="55">
        <v>2.1000000000000001E-2</v>
      </c>
      <c r="W16" s="55">
        <v>2.2629999999999999</v>
      </c>
      <c r="X16" s="55">
        <v>4.8579999999999997</v>
      </c>
      <c r="Y16" s="55">
        <v>4.34</v>
      </c>
      <c r="Z16" s="55">
        <v>1.978</v>
      </c>
      <c r="AA16" s="55">
        <v>0.78100000000000003</v>
      </c>
      <c r="AB16" s="55">
        <v>1.0999999999999999E-2</v>
      </c>
      <c r="AC16" s="55"/>
      <c r="AD16" s="55">
        <v>136.727</v>
      </c>
      <c r="AE16" s="55">
        <v>31.925000000000001</v>
      </c>
      <c r="AF16" s="55">
        <v>2.3759999999999999</v>
      </c>
      <c r="AG16" s="55">
        <v>32.613</v>
      </c>
      <c r="AH16" s="55">
        <v>0</v>
      </c>
      <c r="AI16" s="55">
        <v>55.95</v>
      </c>
      <c r="AJ16" s="55">
        <v>10.75</v>
      </c>
      <c r="AK16" s="55">
        <v>3.113</v>
      </c>
      <c r="AL16" s="55"/>
      <c r="AM16" s="55">
        <v>30.701000000000001</v>
      </c>
      <c r="AN16" s="55">
        <v>10.539</v>
      </c>
      <c r="AO16" s="55">
        <v>0.40300000000000002</v>
      </c>
      <c r="AP16" s="55">
        <v>4.1920000000000002</v>
      </c>
      <c r="AQ16" s="55">
        <v>0</v>
      </c>
      <c r="AR16" s="55">
        <v>14.837</v>
      </c>
      <c r="AS16" s="55">
        <v>0.73</v>
      </c>
      <c r="AT16" s="55">
        <v>0</v>
      </c>
      <c r="BE16" s="56">
        <v>73.475998596148045</v>
      </c>
      <c r="BF16" s="56">
        <v>2375.7939800412555</v>
      </c>
      <c r="BH16" s="43">
        <v>58.6</v>
      </c>
      <c r="BI16" s="43">
        <v>12.5</v>
      </c>
      <c r="BJ16" s="43">
        <v>28.6</v>
      </c>
      <c r="BK16" s="43">
        <v>0.4</v>
      </c>
      <c r="BM16" s="57">
        <v>1195.7033330808613</v>
      </c>
      <c r="BN16" s="57">
        <v>3088.134135855546</v>
      </c>
      <c r="BO16" s="57">
        <v>217.23720589475079</v>
      </c>
      <c r="BP16" s="57">
        <v>3923.5061836008404</v>
      </c>
      <c r="BQ16" s="57">
        <v>2527.8050602748981</v>
      </c>
      <c r="BR16" s="57">
        <v>7530.4392438996229</v>
      </c>
    </row>
    <row r="17" spans="7:70" x14ac:dyDescent="0.25">
      <c r="G17" s="43">
        <v>11</v>
      </c>
      <c r="H17" s="43">
        <v>2013</v>
      </c>
      <c r="I17" s="47">
        <v>5602628</v>
      </c>
      <c r="J17" s="47">
        <v>255235.4</v>
      </c>
      <c r="K17" s="51">
        <v>243525.3</v>
      </c>
      <c r="L17" s="51">
        <f t="shared" si="0"/>
        <v>45556.371045873471</v>
      </c>
      <c r="N17" s="54">
        <v>0.34949980645513001</v>
      </c>
      <c r="O17" s="55">
        <v>14.064</v>
      </c>
      <c r="P17" s="55">
        <v>0.127</v>
      </c>
      <c r="Q17" s="55">
        <v>5.7969999999999997</v>
      </c>
      <c r="R17" s="55">
        <v>1.5820000000000001</v>
      </c>
      <c r="S17" s="55">
        <v>1.302</v>
      </c>
      <c r="T17" s="55">
        <v>2.6840000000000002</v>
      </c>
      <c r="U17" s="55">
        <v>2.5510000000000002</v>
      </c>
      <c r="V17" s="55">
        <v>2.1000000000000001E-2</v>
      </c>
      <c r="W17" s="55">
        <v>2.1339999999999999</v>
      </c>
      <c r="X17" s="55">
        <v>4.7960000000000003</v>
      </c>
      <c r="Y17" s="55">
        <v>4.3609999999999998</v>
      </c>
      <c r="Z17" s="55">
        <v>1.9750000000000001</v>
      </c>
      <c r="AA17" s="55">
        <v>0.78800000000000003</v>
      </c>
      <c r="AB17" s="55">
        <v>0.01</v>
      </c>
      <c r="AC17" s="55"/>
      <c r="AD17" s="55">
        <v>136.03800000000001</v>
      </c>
      <c r="AE17" s="55">
        <v>32.335999999999999</v>
      </c>
      <c r="AF17" s="55">
        <v>2.0640000000000001</v>
      </c>
      <c r="AG17" s="55">
        <v>30.042000000000002</v>
      </c>
      <c r="AH17" s="55">
        <v>0</v>
      </c>
      <c r="AI17" s="55">
        <v>58</v>
      </c>
      <c r="AJ17" s="55">
        <v>10.747999999999999</v>
      </c>
      <c r="AK17" s="55">
        <v>2.8479999999999999</v>
      </c>
      <c r="AL17" s="55"/>
      <c r="AM17" s="55">
        <v>34.76</v>
      </c>
      <c r="AN17" s="55">
        <v>14.292</v>
      </c>
      <c r="AO17" s="55">
        <v>0.35099999999999998</v>
      </c>
      <c r="AP17" s="55">
        <v>3.4180000000000001</v>
      </c>
      <c r="AQ17" s="55">
        <v>0</v>
      </c>
      <c r="AR17" s="55">
        <v>15.984</v>
      </c>
      <c r="AS17" s="55">
        <v>0.71499999999999997</v>
      </c>
      <c r="AT17" s="55">
        <v>-3.6637359812630166E-15</v>
      </c>
      <c r="AV17" s="58">
        <v>0.29360000000000003</v>
      </c>
      <c r="AW17" s="58">
        <v>9.7699999999999995E-2</v>
      </c>
      <c r="AX17" s="59">
        <v>9.98E-2</v>
      </c>
      <c r="AY17" s="59">
        <v>4.3999999999999997E-2</v>
      </c>
      <c r="AZ17" s="59"/>
      <c r="BA17" s="59"/>
      <c r="BB17" s="59"/>
      <c r="BC17" s="59"/>
      <c r="BE17" s="56">
        <v>74.801226541262025</v>
      </c>
      <c r="BF17" s="56">
        <v>2445.7480835529204</v>
      </c>
      <c r="BH17" s="43">
        <v>57.8</v>
      </c>
      <c r="BI17" s="43">
        <v>11.9</v>
      </c>
      <c r="BJ17" s="43">
        <v>29.6</v>
      </c>
      <c r="BK17" s="43">
        <v>0.7</v>
      </c>
      <c r="BM17" s="57">
        <v>1328.8611823777217</v>
      </c>
      <c r="BN17" s="57">
        <v>3081.8572656921751</v>
      </c>
      <c r="BO17" s="57">
        <v>219.93080787849627</v>
      </c>
      <c r="BP17" s="57">
        <v>3860.5133427438614</v>
      </c>
      <c r="BQ17" s="57">
        <v>2600.0778088361903</v>
      </c>
      <c r="BR17" s="57">
        <v>7439.4256042885636</v>
      </c>
    </row>
    <row r="18" spans="7:70" x14ac:dyDescent="0.25">
      <c r="G18" s="43">
        <v>12</v>
      </c>
      <c r="H18" s="43">
        <v>2014</v>
      </c>
      <c r="I18" s="47">
        <v>5627235</v>
      </c>
      <c r="J18" s="47">
        <v>260581.6</v>
      </c>
      <c r="K18" s="51">
        <v>246598.39999999999</v>
      </c>
      <c r="L18" s="51">
        <f t="shared" si="0"/>
        <v>46307.218376342913</v>
      </c>
      <c r="N18" s="54">
        <v>0.37832464978190899</v>
      </c>
      <c r="O18" s="55">
        <v>13.521000000000001</v>
      </c>
      <c r="P18" s="55">
        <v>0.128</v>
      </c>
      <c r="Q18" s="55">
        <v>5.7539999999999996</v>
      </c>
      <c r="R18" s="55">
        <v>1.4470000000000001</v>
      </c>
      <c r="S18" s="55">
        <v>1.2470000000000001</v>
      </c>
      <c r="T18" s="55">
        <v>2.633</v>
      </c>
      <c r="U18" s="55">
        <v>2.2879999999999998</v>
      </c>
      <c r="V18" s="55">
        <v>2.4E-2</v>
      </c>
      <c r="W18" s="55">
        <v>2.0870000000000002</v>
      </c>
      <c r="X18" s="55">
        <v>4.9160000000000004</v>
      </c>
      <c r="Y18" s="55">
        <v>3.9569999999999999</v>
      </c>
      <c r="Z18" s="55">
        <v>1.825</v>
      </c>
      <c r="AA18" s="55">
        <v>0.72799999999999998</v>
      </c>
      <c r="AB18" s="55">
        <v>8.0000000000000002E-3</v>
      </c>
      <c r="AC18" s="55"/>
      <c r="AD18" s="55">
        <v>122.136</v>
      </c>
      <c r="AE18" s="55">
        <v>24.648</v>
      </c>
      <c r="AF18" s="55">
        <v>1.1539999999999999</v>
      </c>
      <c r="AG18" s="55">
        <v>23.469000000000001</v>
      </c>
      <c r="AH18" s="55">
        <v>0</v>
      </c>
      <c r="AI18" s="55">
        <v>58.488</v>
      </c>
      <c r="AJ18" s="55">
        <v>11.395</v>
      </c>
      <c r="AK18" s="55">
        <v>2.9820000000000002</v>
      </c>
      <c r="AL18" s="55"/>
      <c r="AM18" s="55">
        <v>32.183</v>
      </c>
      <c r="AN18" s="55">
        <v>11.064</v>
      </c>
      <c r="AO18" s="55">
        <v>0.317</v>
      </c>
      <c r="AP18" s="55">
        <v>2.0960000000000001</v>
      </c>
      <c r="AQ18" s="55">
        <v>0</v>
      </c>
      <c r="AR18" s="55">
        <v>17.981999999999999</v>
      </c>
      <c r="AS18" s="55">
        <v>0.72399999999999998</v>
      </c>
      <c r="AT18" s="55">
        <v>0</v>
      </c>
      <c r="AV18" s="60">
        <v>0.30349999999999999</v>
      </c>
      <c r="AW18" s="60">
        <v>8.7800000000000003E-2</v>
      </c>
      <c r="AX18" s="59">
        <v>9.7199999999999995E-2</v>
      </c>
      <c r="AY18" s="59">
        <v>3.6999999999999998E-2</v>
      </c>
      <c r="AZ18" s="59"/>
      <c r="BA18" s="59"/>
      <c r="BB18" s="59"/>
      <c r="BC18" s="59"/>
      <c r="BE18" s="56">
        <v>68.552733981612903</v>
      </c>
      <c r="BF18" s="56">
        <v>2402.0524194025438</v>
      </c>
      <c r="BH18" s="43">
        <v>56.7</v>
      </c>
      <c r="BI18" s="43">
        <v>11.5</v>
      </c>
      <c r="BJ18" s="43">
        <v>31</v>
      </c>
      <c r="BK18" s="56">
        <v>0.8</v>
      </c>
      <c r="BM18" s="51">
        <v>1460.4079255301781</v>
      </c>
      <c r="BN18" s="51">
        <v>3012.7257093723128</v>
      </c>
      <c r="BO18" s="51">
        <v>226.23807975956984</v>
      </c>
      <c r="BP18" s="51">
        <v>3921.2832399207032</v>
      </c>
      <c r="BQ18" s="51">
        <v>2560.6076038583569</v>
      </c>
      <c r="BR18" s="51">
        <v>6768.2811715664202</v>
      </c>
    </row>
    <row r="19" spans="7:70" x14ac:dyDescent="0.25">
      <c r="G19" s="43">
        <v>13</v>
      </c>
      <c r="H19" s="43">
        <v>2015</v>
      </c>
      <c r="I19" s="47">
        <v>5659715</v>
      </c>
      <c r="J19" s="47">
        <v>266178.7</v>
      </c>
      <c r="K19" s="51">
        <v>249034.8</v>
      </c>
      <c r="L19" s="51">
        <f>(J19*1000000)/I19</f>
        <v>47030.407008126735</v>
      </c>
      <c r="U19" s="55"/>
      <c r="AV19" s="60">
        <v>0.30420000000000003</v>
      </c>
      <c r="AW19" s="61">
        <v>7.6399999999999996E-2</v>
      </c>
      <c r="AX19" s="59">
        <v>9.06E-2</v>
      </c>
      <c r="AY19" s="59">
        <v>3.44E-2</v>
      </c>
      <c r="AZ19" s="59"/>
      <c r="BA19" s="59">
        <v>1.39123</v>
      </c>
      <c r="BB19" s="59">
        <v>1.1539999999999999</v>
      </c>
      <c r="BC19" s="59"/>
      <c r="BH19" s="43">
        <v>56.2</v>
      </c>
      <c r="BI19" s="43">
        <v>12.8</v>
      </c>
      <c r="BJ19" s="43">
        <v>30.5</v>
      </c>
      <c r="BK19" s="43">
        <v>0.5</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Kww8/ZqAXNpvph/nSezSXB53CZP+O8eNSR6WjowJ1UqeM517kqvi7r7QitWYE4vdMNLAZmDbi+GsyBMIen90A==" saltValue="L2+vxO5ReDp9WzFh73JY/g=="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topLeftCell="AV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53</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87</v>
      </c>
      <c r="D4" s="51">
        <v>45227</v>
      </c>
      <c r="E4" s="43" t="s">
        <v>76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1358850</v>
      </c>
      <c r="J9" s="47">
        <v>11262.3</v>
      </c>
      <c r="K9" s="51">
        <v>15017.7</v>
      </c>
      <c r="L9" s="51">
        <f>(J9*1000000)/I9</f>
        <v>8288.1112705596643</v>
      </c>
      <c r="N9" s="54">
        <v>0.321789770134774</v>
      </c>
      <c r="O9" s="55">
        <v>2.8780000000000001</v>
      </c>
      <c r="P9" s="55">
        <v>0.11899999999999999</v>
      </c>
      <c r="Q9" s="55">
        <v>0.98199999999999998</v>
      </c>
      <c r="R9" s="55">
        <v>0.26300000000000001</v>
      </c>
      <c r="S9" s="55">
        <v>0.44700000000000001</v>
      </c>
      <c r="T9" s="55">
        <v>0.51900000000000002</v>
      </c>
      <c r="U9" s="55">
        <v>0.54700000000000004</v>
      </c>
      <c r="V9" s="55">
        <v>0</v>
      </c>
      <c r="W9" s="55">
        <v>0.71899999999999997</v>
      </c>
      <c r="X9" s="55">
        <v>0.77400000000000002</v>
      </c>
      <c r="Y9" s="55">
        <v>0.89</v>
      </c>
      <c r="Z9" s="55">
        <v>0.38900000000000001</v>
      </c>
      <c r="AA9" s="55">
        <v>0.105</v>
      </c>
      <c r="AB9" s="55">
        <v>0</v>
      </c>
      <c r="AC9" s="55"/>
      <c r="AD9" s="55">
        <v>26.777000000000001</v>
      </c>
      <c r="AE9" s="55">
        <v>5.4909999999999997</v>
      </c>
      <c r="AF9" s="55">
        <v>2.3969999999999998</v>
      </c>
      <c r="AG9" s="55">
        <v>15.034000000000001</v>
      </c>
      <c r="AH9" s="55">
        <v>0</v>
      </c>
      <c r="AI9" s="55">
        <v>3.855</v>
      </c>
      <c r="AJ9" s="55">
        <v>0</v>
      </c>
      <c r="AK9" s="55">
        <v>0</v>
      </c>
      <c r="AL9" s="55"/>
      <c r="AM9" s="55">
        <v>10.205</v>
      </c>
      <c r="AN9" s="55">
        <v>9.3019999999999996</v>
      </c>
      <c r="AO9" s="55">
        <v>3.2000000000000001E-2</v>
      </c>
      <c r="AP9" s="55">
        <v>0.76</v>
      </c>
      <c r="AQ9" s="55">
        <v>0</v>
      </c>
      <c r="AR9" s="55">
        <v>0.111</v>
      </c>
      <c r="AS9" s="55">
        <v>0</v>
      </c>
      <c r="AT9" s="55">
        <v>0</v>
      </c>
      <c r="BE9" s="56">
        <v>374.58855300077789</v>
      </c>
      <c r="BF9" s="56">
        <v>2934.5293107747102</v>
      </c>
      <c r="BH9" s="43">
        <v>29.5</v>
      </c>
      <c r="BI9" s="43">
        <v>4.3</v>
      </c>
      <c r="BJ9" s="43">
        <v>65.599999999999994</v>
      </c>
      <c r="BK9" s="43">
        <v>0.7</v>
      </c>
      <c r="BM9" s="57">
        <v>8.4711405657673424</v>
      </c>
      <c r="BN9" s="57">
        <v>739.20894239036966</v>
      </c>
      <c r="BO9" s="57">
        <v>1.2682373172828889</v>
      </c>
      <c r="BP9" s="57">
        <v>719.70956338970086</v>
      </c>
      <c r="BQ9" s="57">
        <v>539.36180376421134</v>
      </c>
      <c r="BR9" s="57">
        <v>1676.1309830897105</v>
      </c>
    </row>
    <row r="10" spans="1:70" x14ac:dyDescent="0.25">
      <c r="G10" s="43">
        <v>4</v>
      </c>
      <c r="H10" s="43">
        <v>2006</v>
      </c>
      <c r="I10" s="47">
        <v>1350700</v>
      </c>
      <c r="J10" s="47">
        <v>13521.7</v>
      </c>
      <c r="K10" s="51">
        <v>16560.3</v>
      </c>
      <c r="L10" s="51">
        <f t="shared" ref="L10:L24" si="0">(J10*1000000)/I10</f>
        <v>10010.883245724439</v>
      </c>
      <c r="N10" s="54">
        <v>0.30675572722419903</v>
      </c>
      <c r="O10" s="55">
        <v>2.879</v>
      </c>
      <c r="P10" s="55">
        <v>0.109</v>
      </c>
      <c r="Q10" s="55">
        <v>0.996</v>
      </c>
      <c r="R10" s="55">
        <v>0.27300000000000002</v>
      </c>
      <c r="S10" s="55">
        <v>0.40400000000000003</v>
      </c>
      <c r="T10" s="55">
        <v>0.55800000000000005</v>
      </c>
      <c r="U10" s="55">
        <v>0.53900000000000003</v>
      </c>
      <c r="V10" s="55">
        <v>0</v>
      </c>
      <c r="W10" s="55">
        <v>0.69199999999999995</v>
      </c>
      <c r="X10" s="55">
        <v>0.81200000000000006</v>
      </c>
      <c r="Y10" s="55">
        <v>0.88200000000000001</v>
      </c>
      <c r="Z10" s="55">
        <v>0.39400000000000002</v>
      </c>
      <c r="AA10" s="55">
        <v>0.1</v>
      </c>
      <c r="AB10" s="55">
        <v>0</v>
      </c>
      <c r="AC10" s="55"/>
      <c r="AD10" s="55">
        <v>26.989000000000001</v>
      </c>
      <c r="AE10" s="55">
        <v>5.8470000000000004</v>
      </c>
      <c r="AF10" s="55">
        <v>2.0840000000000001</v>
      </c>
      <c r="AG10" s="55">
        <v>15.308</v>
      </c>
      <c r="AH10" s="55">
        <v>0</v>
      </c>
      <c r="AI10" s="55">
        <v>3.75</v>
      </c>
      <c r="AJ10" s="55">
        <v>0</v>
      </c>
      <c r="AK10" s="55">
        <v>0</v>
      </c>
      <c r="AL10" s="55"/>
      <c r="AM10" s="55">
        <v>9.7319999999999993</v>
      </c>
      <c r="AN10" s="55">
        <v>8.7889999999999997</v>
      </c>
      <c r="AO10" s="55">
        <v>0.03</v>
      </c>
      <c r="AP10" s="55">
        <v>0.78300000000000003</v>
      </c>
      <c r="AQ10" s="55">
        <v>0</v>
      </c>
      <c r="AR10" s="55">
        <v>0.13</v>
      </c>
      <c r="AS10" s="55">
        <v>0</v>
      </c>
      <c r="AT10" s="55">
        <v>0</v>
      </c>
      <c r="BE10" s="56">
        <v>331.77027026209493</v>
      </c>
      <c r="BF10" s="56">
        <v>2884.2176841721371</v>
      </c>
      <c r="BH10" s="43">
        <v>29</v>
      </c>
      <c r="BI10" s="43">
        <v>3.9</v>
      </c>
      <c r="BJ10" s="43">
        <v>66.5</v>
      </c>
      <c r="BK10" s="43">
        <v>0.6</v>
      </c>
      <c r="BM10" s="57">
        <v>11.417934626839632</v>
      </c>
      <c r="BN10" s="57">
        <v>772.31298366294061</v>
      </c>
      <c r="BO10" s="57">
        <v>1.0219776440240755</v>
      </c>
      <c r="BP10" s="57">
        <v>770.29712429540461</v>
      </c>
      <c r="BQ10" s="57">
        <v>494.00496799464986</v>
      </c>
      <c r="BR10" s="57">
        <v>1610.4180758574566</v>
      </c>
    </row>
    <row r="11" spans="1:70" x14ac:dyDescent="0.25">
      <c r="G11" s="43">
        <v>5</v>
      </c>
      <c r="H11" s="43">
        <v>2007</v>
      </c>
      <c r="I11" s="47">
        <v>1342920</v>
      </c>
      <c r="J11" s="47">
        <v>16246.4</v>
      </c>
      <c r="K11" s="51">
        <v>17843.400000000001</v>
      </c>
      <c r="L11" s="51">
        <f t="shared" si="0"/>
        <v>12097.816697941798</v>
      </c>
      <c r="N11" s="54">
        <v>0.32708784890078302</v>
      </c>
      <c r="O11" s="55">
        <v>3.1019999999999999</v>
      </c>
      <c r="P11" s="55">
        <v>0.17199999999999999</v>
      </c>
      <c r="Q11" s="55">
        <v>1.0529999999999999</v>
      </c>
      <c r="R11" s="55">
        <v>0.28199999999999997</v>
      </c>
      <c r="S11" s="55">
        <v>0.49099999999999999</v>
      </c>
      <c r="T11" s="55">
        <v>0.58399999999999996</v>
      </c>
      <c r="U11" s="55">
        <v>0.52</v>
      </c>
      <c r="V11" s="55">
        <v>0</v>
      </c>
      <c r="W11" s="55">
        <v>0.77100000000000002</v>
      </c>
      <c r="X11" s="55">
        <v>0.873</v>
      </c>
      <c r="Y11" s="55">
        <v>0.96299999999999997</v>
      </c>
      <c r="Z11" s="55">
        <v>0.40100000000000002</v>
      </c>
      <c r="AA11" s="55">
        <v>9.4E-2</v>
      </c>
      <c r="AB11" s="55">
        <v>0</v>
      </c>
      <c r="AC11" s="55"/>
      <c r="AD11" s="55">
        <v>26.042000000000002</v>
      </c>
      <c r="AE11" s="55">
        <v>5.09</v>
      </c>
      <c r="AF11" s="55">
        <v>1.4390000000000001</v>
      </c>
      <c r="AG11" s="55">
        <v>16.189</v>
      </c>
      <c r="AH11" s="55">
        <v>0</v>
      </c>
      <c r="AI11" s="55">
        <v>3.3239999999999998</v>
      </c>
      <c r="AJ11" s="55">
        <v>0</v>
      </c>
      <c r="AK11" s="55">
        <v>0</v>
      </c>
      <c r="AL11" s="55"/>
      <c r="AM11" s="55">
        <v>12.19</v>
      </c>
      <c r="AN11" s="55">
        <v>11.420999999999999</v>
      </c>
      <c r="AO11" s="55">
        <v>3.4000000000000002E-2</v>
      </c>
      <c r="AP11" s="55">
        <v>0.59</v>
      </c>
      <c r="AQ11" s="55">
        <v>0</v>
      </c>
      <c r="AR11" s="55">
        <v>0.14499999999999999</v>
      </c>
      <c r="AS11" s="55">
        <v>0</v>
      </c>
      <c r="AT11" s="55">
        <v>0</v>
      </c>
      <c r="BE11" s="56">
        <v>345.08218581996323</v>
      </c>
      <c r="BF11" s="56">
        <v>3076.6730361210543</v>
      </c>
      <c r="BH11" s="43">
        <v>29</v>
      </c>
      <c r="BI11" s="43">
        <v>4.5</v>
      </c>
      <c r="BJ11" s="43">
        <v>66.099999999999994</v>
      </c>
      <c r="BK11" s="43">
        <v>0.4</v>
      </c>
      <c r="BM11" s="57">
        <v>12.580268095332583</v>
      </c>
      <c r="BN11" s="57">
        <v>840.06878761822873</v>
      </c>
      <c r="BO11" s="57">
        <v>0.98252794496990525</v>
      </c>
      <c r="BP11" s="57">
        <v>808.73698289863376</v>
      </c>
      <c r="BQ11" s="57">
        <v>570.34011655679751</v>
      </c>
      <c r="BR11" s="57">
        <v>1743.6909334097638</v>
      </c>
    </row>
    <row r="12" spans="1:70" x14ac:dyDescent="0.25">
      <c r="G12" s="43">
        <v>6</v>
      </c>
      <c r="H12" s="43">
        <v>2008</v>
      </c>
      <c r="I12" s="47">
        <v>1338440</v>
      </c>
      <c r="J12" s="47">
        <v>16517.3</v>
      </c>
      <c r="K12" s="51">
        <v>16876.400000000001</v>
      </c>
      <c r="L12" s="51">
        <f t="shared" si="0"/>
        <v>12340.710080392098</v>
      </c>
      <c r="N12" s="54">
        <v>0.35465995654238502</v>
      </c>
      <c r="O12" s="55">
        <v>3.0659999999999998</v>
      </c>
      <c r="P12" s="55">
        <v>0.16900000000000001</v>
      </c>
      <c r="Q12" s="55">
        <v>0.999</v>
      </c>
      <c r="R12" s="55">
        <v>0.253</v>
      </c>
      <c r="S12" s="55">
        <v>0.53200000000000003</v>
      </c>
      <c r="T12" s="55">
        <v>0.60199999999999998</v>
      </c>
      <c r="U12" s="55">
        <v>0.50900000000000001</v>
      </c>
      <c r="V12" s="55">
        <v>0</v>
      </c>
      <c r="W12" s="55">
        <v>0.75600000000000001</v>
      </c>
      <c r="X12" s="55">
        <v>0.82699999999999996</v>
      </c>
      <c r="Y12" s="55">
        <v>0.95399999999999996</v>
      </c>
      <c r="Z12" s="55">
        <v>0.434</v>
      </c>
      <c r="AA12" s="55">
        <v>9.6000000000000002E-2</v>
      </c>
      <c r="AB12" s="55">
        <v>0</v>
      </c>
      <c r="AC12" s="55"/>
      <c r="AD12" s="55">
        <v>25.146000000000001</v>
      </c>
      <c r="AE12" s="55">
        <v>5.17</v>
      </c>
      <c r="AF12" s="55">
        <v>1.5920000000000001</v>
      </c>
      <c r="AG12" s="55">
        <v>15.066000000000001</v>
      </c>
      <c r="AH12" s="55">
        <v>0</v>
      </c>
      <c r="AI12" s="55">
        <v>3.3180000000000001</v>
      </c>
      <c r="AJ12" s="55">
        <v>0</v>
      </c>
      <c r="AK12" s="55">
        <v>0</v>
      </c>
      <c r="AL12" s="55"/>
      <c r="AM12" s="55">
        <v>10.581</v>
      </c>
      <c r="AN12" s="55">
        <v>9.6449999999999996</v>
      </c>
      <c r="AO12" s="55">
        <v>3.6999999999999998E-2</v>
      </c>
      <c r="AP12" s="55">
        <v>0.70199999999999996</v>
      </c>
      <c r="AQ12" s="55">
        <v>0</v>
      </c>
      <c r="AR12" s="55">
        <v>0.19700000000000001</v>
      </c>
      <c r="AS12" s="55">
        <v>0</v>
      </c>
      <c r="AT12" s="55">
        <v>0</v>
      </c>
      <c r="BE12" s="56">
        <v>352.86372300910119</v>
      </c>
      <c r="BF12" s="56">
        <v>2918.8899528936745</v>
      </c>
      <c r="BH12" s="43">
        <v>29.3</v>
      </c>
      <c r="BI12" s="43">
        <v>5</v>
      </c>
      <c r="BJ12" s="43">
        <v>65.2</v>
      </c>
      <c r="BK12" s="43">
        <v>0.5</v>
      </c>
      <c r="BM12" s="57">
        <v>17.065834942163239</v>
      </c>
      <c r="BN12" s="57">
        <v>828.89079965606186</v>
      </c>
      <c r="BO12" s="57">
        <v>1.0552020636285468</v>
      </c>
      <c r="BP12" s="57">
        <v>785.39696188019491</v>
      </c>
      <c r="BQ12" s="57">
        <v>611.73211044234267</v>
      </c>
      <c r="BR12" s="57">
        <v>1724.841215247922</v>
      </c>
    </row>
    <row r="13" spans="1:70" x14ac:dyDescent="0.25">
      <c r="G13" s="43">
        <v>7</v>
      </c>
      <c r="H13" s="43">
        <v>2009</v>
      </c>
      <c r="I13" s="47">
        <v>1335740</v>
      </c>
      <c r="J13" s="47">
        <v>14145.9</v>
      </c>
      <c r="K13" s="51">
        <v>14391.4</v>
      </c>
      <c r="L13" s="51">
        <f t="shared" si="0"/>
        <v>10590.30949136808</v>
      </c>
      <c r="N13" s="54">
        <v>0.41790258749545001</v>
      </c>
      <c r="O13" s="55">
        <v>2.7650000000000001</v>
      </c>
      <c r="P13" s="55">
        <v>0.10100000000000001</v>
      </c>
      <c r="Q13" s="55">
        <v>0.89600000000000002</v>
      </c>
      <c r="R13" s="55">
        <v>0.184</v>
      </c>
      <c r="S13" s="55">
        <v>0.51700000000000002</v>
      </c>
      <c r="T13" s="55">
        <v>0.57199999999999995</v>
      </c>
      <c r="U13" s="55">
        <v>0.49399999999999999</v>
      </c>
      <c r="V13" s="55">
        <v>0</v>
      </c>
      <c r="W13" s="55">
        <v>0.53900000000000003</v>
      </c>
      <c r="X13" s="55">
        <v>0.74399999999999999</v>
      </c>
      <c r="Y13" s="55">
        <v>0.97099999999999997</v>
      </c>
      <c r="Z13" s="55">
        <v>0.41899999999999998</v>
      </c>
      <c r="AA13" s="55">
        <v>9.2999999999999999E-2</v>
      </c>
      <c r="AB13" s="55">
        <v>0</v>
      </c>
      <c r="AC13" s="55"/>
      <c r="AD13" s="55">
        <v>24.725999999999999</v>
      </c>
      <c r="AE13" s="55">
        <v>4.8579999999999997</v>
      </c>
      <c r="AF13" s="55">
        <v>1.6439999999999999</v>
      </c>
      <c r="AG13" s="55">
        <v>12.904</v>
      </c>
      <c r="AH13" s="55">
        <v>0</v>
      </c>
      <c r="AI13" s="55">
        <v>5.32</v>
      </c>
      <c r="AJ13" s="55">
        <v>0</v>
      </c>
      <c r="AK13" s="55">
        <v>0</v>
      </c>
      <c r="AL13" s="55"/>
      <c r="AM13" s="55">
        <v>8.7789999999999999</v>
      </c>
      <c r="AN13" s="55">
        <v>7.6870000000000003</v>
      </c>
      <c r="AO13" s="55">
        <v>4.4999999999999998E-2</v>
      </c>
      <c r="AP13" s="55">
        <v>0.50600000000000001</v>
      </c>
      <c r="AQ13" s="55">
        <v>0</v>
      </c>
      <c r="AR13" s="55">
        <v>0.54100000000000004</v>
      </c>
      <c r="AS13" s="55">
        <v>0</v>
      </c>
      <c r="AT13" s="55">
        <v>0</v>
      </c>
      <c r="BE13" s="56">
        <v>372.64962024963978</v>
      </c>
      <c r="BF13" s="56">
        <v>2662.7901008780127</v>
      </c>
      <c r="BH13" s="43">
        <v>29.5</v>
      </c>
      <c r="BI13" s="43">
        <v>5</v>
      </c>
      <c r="BJ13" s="43">
        <v>65.099999999999994</v>
      </c>
      <c r="BK13" s="43">
        <v>0.5</v>
      </c>
      <c r="BM13" s="57">
        <v>46.508305155378778</v>
      </c>
      <c r="BN13" s="57">
        <v>761.9088564058469</v>
      </c>
      <c r="BO13" s="57">
        <v>1.7421152192605331</v>
      </c>
      <c r="BP13" s="57">
        <v>709.70286806152671</v>
      </c>
      <c r="BQ13" s="57">
        <v>644.40622910098398</v>
      </c>
      <c r="BR13" s="57">
        <v>1542.0010509219451</v>
      </c>
    </row>
    <row r="14" spans="1:70" x14ac:dyDescent="0.25">
      <c r="G14" s="43">
        <v>8</v>
      </c>
      <c r="H14" s="43">
        <v>2010</v>
      </c>
      <c r="I14" s="47">
        <v>1333290</v>
      </c>
      <c r="J14" s="47">
        <v>14716.5</v>
      </c>
      <c r="K14" s="51">
        <v>14716.5</v>
      </c>
      <c r="L14" s="51">
        <f t="shared" si="0"/>
        <v>11037.733726346107</v>
      </c>
      <c r="N14" s="54">
        <v>0.43254158770367901</v>
      </c>
      <c r="O14" s="55">
        <v>2.907</v>
      </c>
      <c r="P14" s="55">
        <v>8.3000000000000004E-2</v>
      </c>
      <c r="Q14" s="55">
        <v>0.94099999999999995</v>
      </c>
      <c r="R14" s="55">
        <v>0.20699999999999999</v>
      </c>
      <c r="S14" s="55">
        <v>0.55000000000000004</v>
      </c>
      <c r="T14" s="55">
        <v>0.59399999999999997</v>
      </c>
      <c r="U14" s="55">
        <v>0.53200000000000003</v>
      </c>
      <c r="V14" s="55">
        <v>0</v>
      </c>
      <c r="W14" s="55">
        <v>0.57499999999999996</v>
      </c>
      <c r="X14" s="55">
        <v>0.78500000000000003</v>
      </c>
      <c r="Y14" s="55">
        <v>1.028</v>
      </c>
      <c r="Z14" s="55">
        <v>0.42399999999999999</v>
      </c>
      <c r="AA14" s="55">
        <v>9.5000000000000001E-2</v>
      </c>
      <c r="AB14" s="55">
        <v>0</v>
      </c>
      <c r="AC14" s="55"/>
      <c r="AD14" s="55">
        <v>25.547999999999998</v>
      </c>
      <c r="AE14" s="55">
        <v>5.0149999999999997</v>
      </c>
      <c r="AF14" s="55">
        <v>1.7529999999999999</v>
      </c>
      <c r="AG14" s="55">
        <v>12.824</v>
      </c>
      <c r="AH14" s="55">
        <v>0</v>
      </c>
      <c r="AI14" s="55">
        <v>5.9560000000000004</v>
      </c>
      <c r="AJ14" s="55">
        <v>0</v>
      </c>
      <c r="AK14" s="55">
        <v>0</v>
      </c>
      <c r="AL14" s="55"/>
      <c r="AM14" s="55">
        <v>12.964</v>
      </c>
      <c r="AN14" s="55">
        <v>11.167</v>
      </c>
      <c r="AO14" s="55">
        <v>4.1000000000000002E-2</v>
      </c>
      <c r="AP14" s="55">
        <v>0.71199999999999997</v>
      </c>
      <c r="AQ14" s="55">
        <v>0</v>
      </c>
      <c r="AR14" s="55">
        <v>1.044</v>
      </c>
      <c r="AS14" s="55">
        <v>0</v>
      </c>
      <c r="AT14" s="55">
        <v>0</v>
      </c>
      <c r="BE14" s="56">
        <v>417.84234366751434</v>
      </c>
      <c r="BF14" s="56">
        <v>2918.2564650406507</v>
      </c>
      <c r="BH14" s="43">
        <v>29.8</v>
      </c>
      <c r="BI14" s="43">
        <v>5.3</v>
      </c>
      <c r="BJ14" s="43">
        <v>64.5</v>
      </c>
      <c r="BK14" s="43">
        <v>0.5</v>
      </c>
      <c r="BM14" s="57">
        <v>86.775756466486328</v>
      </c>
      <c r="BN14" s="57">
        <v>834.90971625107477</v>
      </c>
      <c r="BO14" s="57">
        <v>1.8020593293207221</v>
      </c>
      <c r="BP14" s="57">
        <v>748.64996512849893</v>
      </c>
      <c r="BQ14" s="57">
        <v>692.72475398872643</v>
      </c>
      <c r="BR14" s="57">
        <v>1601.5217349765931</v>
      </c>
    </row>
    <row r="15" spans="1:70" x14ac:dyDescent="0.25">
      <c r="G15" s="43">
        <v>9</v>
      </c>
      <c r="H15" s="43">
        <v>2011</v>
      </c>
      <c r="I15" s="47">
        <v>1329660</v>
      </c>
      <c r="J15" s="47">
        <v>16667.599999999999</v>
      </c>
      <c r="K15" s="51">
        <v>15834.6</v>
      </c>
      <c r="L15" s="51">
        <f t="shared" si="0"/>
        <v>12535.234571243775</v>
      </c>
      <c r="N15" s="54">
        <v>0.44087809999999999</v>
      </c>
      <c r="O15" s="55">
        <v>2.835</v>
      </c>
      <c r="P15" s="55">
        <v>0.125</v>
      </c>
      <c r="Q15" s="55">
        <v>0.96099999999999997</v>
      </c>
      <c r="R15" s="55">
        <v>0.20399999999999999</v>
      </c>
      <c r="S15" s="55">
        <v>0.501</v>
      </c>
      <c r="T15" s="55">
        <v>0.56999999999999995</v>
      </c>
      <c r="U15" s="55">
        <v>0.47499999999999998</v>
      </c>
      <c r="V15" s="55">
        <v>0</v>
      </c>
      <c r="W15" s="55">
        <v>0.60699999999999998</v>
      </c>
      <c r="X15" s="55">
        <v>0.78100000000000003</v>
      </c>
      <c r="Y15" s="55">
        <v>0.93600000000000005</v>
      </c>
      <c r="Z15" s="55">
        <v>0.40200000000000002</v>
      </c>
      <c r="AA15" s="55">
        <v>0.109</v>
      </c>
      <c r="AB15" s="55">
        <v>0</v>
      </c>
      <c r="AC15" s="55"/>
      <c r="AD15" s="55">
        <v>22.887</v>
      </c>
      <c r="AE15" s="55">
        <v>3.8010000000000002</v>
      </c>
      <c r="AF15" s="55">
        <v>1.2410000000000001</v>
      </c>
      <c r="AG15" s="55">
        <v>10.755000000000001</v>
      </c>
      <c r="AH15" s="55">
        <v>0</v>
      </c>
      <c r="AI15" s="55">
        <v>7.09</v>
      </c>
      <c r="AJ15" s="55">
        <v>0</v>
      </c>
      <c r="AK15" s="55">
        <v>0</v>
      </c>
      <c r="AL15" s="55"/>
      <c r="AM15" s="55">
        <v>12.893000000000001</v>
      </c>
      <c r="AN15" s="55">
        <v>10.988</v>
      </c>
      <c r="AO15" s="55">
        <v>4.2999999999999997E-2</v>
      </c>
      <c r="AP15" s="55">
        <v>0.68300000000000005</v>
      </c>
      <c r="AQ15" s="55">
        <v>0</v>
      </c>
      <c r="AR15" s="55">
        <v>1.179</v>
      </c>
      <c r="AS15" s="55">
        <v>0</v>
      </c>
      <c r="AT15" s="55">
        <v>1.7763568394002505E-15</v>
      </c>
      <c r="BE15" s="56">
        <v>390.41111894908551</v>
      </c>
      <c r="BF15" s="56">
        <v>3001.2010495973536</v>
      </c>
      <c r="BH15" s="43">
        <v>30</v>
      </c>
      <c r="BI15" s="43">
        <v>4.9000000000000004</v>
      </c>
      <c r="BJ15" s="43">
        <v>64.5</v>
      </c>
      <c r="BK15" s="43">
        <v>0.5</v>
      </c>
      <c r="BM15" s="57">
        <v>98.510439126106647</v>
      </c>
      <c r="BN15" s="57">
        <v>802.32158211521914</v>
      </c>
      <c r="BO15" s="57">
        <v>1.8431728288907996</v>
      </c>
      <c r="BP15" s="57">
        <v>747.64345944396666</v>
      </c>
      <c r="BQ15" s="57">
        <v>694.84382480994702</v>
      </c>
      <c r="BR15" s="57">
        <v>1576.0451957853932</v>
      </c>
    </row>
    <row r="16" spans="1:70" x14ac:dyDescent="0.25">
      <c r="G16" s="43">
        <v>10</v>
      </c>
      <c r="H16" s="43">
        <v>2012</v>
      </c>
      <c r="I16" s="47">
        <v>1325217</v>
      </c>
      <c r="J16" s="47">
        <v>17934.900000000001</v>
      </c>
      <c r="K16" s="51">
        <v>16516.599999999999</v>
      </c>
      <c r="L16" s="51">
        <f t="shared" si="0"/>
        <v>13533.557145735378</v>
      </c>
      <c r="N16" s="54">
        <v>0.43133241288683499</v>
      </c>
      <c r="O16" s="55">
        <v>2.871</v>
      </c>
      <c r="P16" s="55">
        <v>9.7000000000000003E-2</v>
      </c>
      <c r="Q16" s="55">
        <v>0.98199999999999998</v>
      </c>
      <c r="R16" s="55">
        <v>0.218</v>
      </c>
      <c r="S16" s="55">
        <v>0.48299999999999998</v>
      </c>
      <c r="T16" s="55">
        <v>0.6</v>
      </c>
      <c r="U16" s="55">
        <v>0.49099999999999999</v>
      </c>
      <c r="V16" s="55">
        <v>0</v>
      </c>
      <c r="W16" s="55">
        <v>0.57299999999999995</v>
      </c>
      <c r="X16" s="55">
        <v>0.79200000000000004</v>
      </c>
      <c r="Y16" s="55">
        <v>0.97199999999999998</v>
      </c>
      <c r="Z16" s="55">
        <v>0.42399999999999999</v>
      </c>
      <c r="AA16" s="55">
        <v>0.111</v>
      </c>
      <c r="AB16" s="55">
        <v>0</v>
      </c>
      <c r="AC16" s="55"/>
      <c r="AD16" s="55">
        <v>24.472999999999999</v>
      </c>
      <c r="AE16" s="55">
        <v>4.0069999999999997</v>
      </c>
      <c r="AF16" s="55">
        <v>1.1399999999999999</v>
      </c>
      <c r="AG16" s="55">
        <v>11.834</v>
      </c>
      <c r="AH16" s="55">
        <v>0</v>
      </c>
      <c r="AI16" s="55">
        <v>7.492</v>
      </c>
      <c r="AJ16" s="55">
        <v>0</v>
      </c>
      <c r="AK16" s="55">
        <v>0</v>
      </c>
      <c r="AL16" s="55"/>
      <c r="AM16" s="55">
        <v>11.967000000000001</v>
      </c>
      <c r="AN16" s="55">
        <v>9.8000000000000007</v>
      </c>
      <c r="AO16" s="55">
        <v>5.8000000000000003E-2</v>
      </c>
      <c r="AP16" s="55">
        <v>0.63200000000000001</v>
      </c>
      <c r="AQ16" s="55">
        <v>0</v>
      </c>
      <c r="AR16" s="55">
        <v>1.4770000000000001</v>
      </c>
      <c r="AS16" s="55">
        <v>0</v>
      </c>
      <c r="AT16" s="55">
        <v>0</v>
      </c>
      <c r="BE16" s="56">
        <v>367.21198086126702</v>
      </c>
      <c r="BF16" s="56">
        <v>2848.0808584041856</v>
      </c>
      <c r="BH16" s="43">
        <v>29.8</v>
      </c>
      <c r="BI16" s="43">
        <v>4.5999999999999996</v>
      </c>
      <c r="BJ16" s="43">
        <v>65.099999999999994</v>
      </c>
      <c r="BK16" s="43">
        <v>0.5</v>
      </c>
      <c r="BM16" s="57">
        <v>131.9384285855993</v>
      </c>
      <c r="BN16" s="57">
        <v>836.37145313843519</v>
      </c>
      <c r="BO16" s="57">
        <v>1.8923473774720549</v>
      </c>
      <c r="BP16" s="57">
        <v>755.79306869207983</v>
      </c>
      <c r="BQ16" s="57">
        <v>691.28047059465803</v>
      </c>
      <c r="BR16" s="57">
        <v>1602.6629345289275</v>
      </c>
    </row>
    <row r="17" spans="7:70" x14ac:dyDescent="0.25">
      <c r="G17" s="43">
        <v>11</v>
      </c>
      <c r="H17" s="43">
        <v>2013</v>
      </c>
      <c r="I17" s="47">
        <v>1320174</v>
      </c>
      <c r="J17" s="47">
        <v>18890.099999999999</v>
      </c>
      <c r="K17" s="51">
        <v>16750.400000000001</v>
      </c>
      <c r="L17" s="51">
        <f t="shared" si="0"/>
        <v>14308.795658754074</v>
      </c>
      <c r="N17" s="54">
        <v>0.431579362601127</v>
      </c>
      <c r="O17" s="55">
        <v>2.87</v>
      </c>
      <c r="P17" s="55">
        <v>8.6999999999999994E-2</v>
      </c>
      <c r="Q17" s="55">
        <v>0.94499999999999995</v>
      </c>
      <c r="R17" s="55">
        <v>0.25</v>
      </c>
      <c r="S17" s="55">
        <v>0.47799999999999998</v>
      </c>
      <c r="T17" s="55">
        <v>0.58599999999999997</v>
      </c>
      <c r="U17" s="55">
        <v>0.46600000000000003</v>
      </c>
      <c r="V17" s="55">
        <v>5.8000000000000003E-2</v>
      </c>
      <c r="W17" s="55">
        <v>0.64500000000000002</v>
      </c>
      <c r="X17" s="55">
        <v>0.76300000000000001</v>
      </c>
      <c r="Y17" s="55">
        <v>0.93500000000000005</v>
      </c>
      <c r="Z17" s="55">
        <v>0.41799999999999998</v>
      </c>
      <c r="AA17" s="55">
        <v>0.11</v>
      </c>
      <c r="AB17" s="55">
        <v>0</v>
      </c>
      <c r="AC17" s="55"/>
      <c r="AD17" s="55">
        <v>23.027999999999999</v>
      </c>
      <c r="AE17" s="55">
        <v>3.8359999999999999</v>
      </c>
      <c r="AF17" s="55">
        <v>0.54600000000000004</v>
      </c>
      <c r="AG17" s="55">
        <v>9.8520000000000003</v>
      </c>
      <c r="AH17" s="55">
        <v>0</v>
      </c>
      <c r="AI17" s="55">
        <v>8.14</v>
      </c>
      <c r="AJ17" s="55">
        <v>0.65400000000000003</v>
      </c>
      <c r="AK17" s="55">
        <v>0</v>
      </c>
      <c r="AL17" s="55"/>
      <c r="AM17" s="55">
        <v>13.275</v>
      </c>
      <c r="AN17" s="55">
        <v>11.49</v>
      </c>
      <c r="AO17" s="55">
        <v>0.13200000000000001</v>
      </c>
      <c r="AP17" s="55">
        <v>0.373</v>
      </c>
      <c r="AQ17" s="55">
        <v>0</v>
      </c>
      <c r="AR17" s="55">
        <v>1.22</v>
      </c>
      <c r="AS17" s="55">
        <v>0.06</v>
      </c>
      <c r="AT17" s="55">
        <v>4.9960036108132044E-16</v>
      </c>
      <c r="AV17" s="58">
        <v>0.13669999999999999</v>
      </c>
      <c r="AW17" s="58">
        <v>4.7600000000000003E-2</v>
      </c>
      <c r="AX17" s="59">
        <v>9.7000000000000003E-2</v>
      </c>
      <c r="AY17" s="59">
        <v>3.5299999999999998E-2</v>
      </c>
      <c r="AZ17" s="59"/>
      <c r="BA17" s="59"/>
      <c r="BB17" s="59"/>
      <c r="BC17" s="59"/>
      <c r="BE17" s="56">
        <v>396.24387057491714</v>
      </c>
      <c r="BF17" s="56">
        <v>2932.2169580784725</v>
      </c>
      <c r="BH17" s="43">
        <v>31</v>
      </c>
      <c r="BI17" s="43">
        <v>4.7</v>
      </c>
      <c r="BJ17" s="43">
        <v>63.8</v>
      </c>
      <c r="BK17" s="43">
        <v>0.5</v>
      </c>
      <c r="BM17" s="57">
        <v>108.54993008213978</v>
      </c>
      <c r="BN17" s="57">
        <v>832.93207222699925</v>
      </c>
      <c r="BO17" s="57">
        <v>1.7616165090283751</v>
      </c>
      <c r="BP17" s="57">
        <v>736.34721314607816</v>
      </c>
      <c r="BQ17" s="57">
        <v>709.14448839208944</v>
      </c>
      <c r="BR17" s="57">
        <v>1643.1380873220596</v>
      </c>
    </row>
    <row r="18" spans="7:70" x14ac:dyDescent="0.25">
      <c r="G18" s="43">
        <v>12</v>
      </c>
      <c r="H18" s="43">
        <v>2014</v>
      </c>
      <c r="I18" s="47">
        <v>1315819</v>
      </c>
      <c r="J18" s="47">
        <v>19758.3</v>
      </c>
      <c r="K18" s="51">
        <v>17223.2</v>
      </c>
      <c r="L18" s="51">
        <f t="shared" si="0"/>
        <v>15015.971041609826</v>
      </c>
      <c r="N18" s="54">
        <v>0.45156204090325303</v>
      </c>
      <c r="O18" s="55">
        <v>2.8159999999999998</v>
      </c>
      <c r="P18" s="55">
        <v>8.7999999999999995E-2</v>
      </c>
      <c r="Q18" s="55">
        <v>0.97099999999999997</v>
      </c>
      <c r="R18" s="55">
        <v>0.224</v>
      </c>
      <c r="S18" s="55">
        <v>0.48299999999999998</v>
      </c>
      <c r="T18" s="55">
        <v>0.59399999999999997</v>
      </c>
      <c r="U18" s="55">
        <v>0.439</v>
      </c>
      <c r="V18" s="55">
        <v>1.7000000000000001E-2</v>
      </c>
      <c r="W18" s="55">
        <v>0.55700000000000005</v>
      </c>
      <c r="X18" s="55">
        <v>0.78</v>
      </c>
      <c r="Y18" s="55">
        <v>0.88900000000000001</v>
      </c>
      <c r="Z18" s="55">
        <v>0.45800000000000002</v>
      </c>
      <c r="AA18" s="55">
        <v>0.13100000000000001</v>
      </c>
      <c r="AB18" s="55">
        <v>0</v>
      </c>
      <c r="AC18" s="55"/>
      <c r="AD18" s="55">
        <v>21.812000000000001</v>
      </c>
      <c r="AE18" s="55">
        <v>3.8130000000000002</v>
      </c>
      <c r="AF18" s="55">
        <v>0.42899999999999999</v>
      </c>
      <c r="AG18" s="55">
        <v>9.0050000000000008</v>
      </c>
      <c r="AH18" s="55">
        <v>0</v>
      </c>
      <c r="AI18" s="55">
        <v>7.6719999999999997</v>
      </c>
      <c r="AJ18" s="55">
        <v>0.89300000000000002</v>
      </c>
      <c r="AK18" s="55">
        <v>0</v>
      </c>
      <c r="AL18" s="55"/>
      <c r="AM18" s="55">
        <v>12.446</v>
      </c>
      <c r="AN18" s="55">
        <v>10.361000000000001</v>
      </c>
      <c r="AO18" s="55">
        <v>4.2999999999999997E-2</v>
      </c>
      <c r="AP18" s="55">
        <v>0.57999999999999996</v>
      </c>
      <c r="AQ18" s="55">
        <v>0</v>
      </c>
      <c r="AR18" s="55">
        <v>1.389</v>
      </c>
      <c r="AS18" s="55">
        <v>7.2999999999999995E-2</v>
      </c>
      <c r="AT18" s="55">
        <v>4.0245584642661925E-16</v>
      </c>
      <c r="AV18" s="60">
        <v>0.13250000000000001</v>
      </c>
      <c r="AW18" s="60">
        <v>4.9399999999999999E-2</v>
      </c>
      <c r="AX18" s="59">
        <v>9.3100000000000002E-2</v>
      </c>
      <c r="AY18" s="59">
        <v>3.6900000000000002E-2</v>
      </c>
      <c r="AZ18" s="59"/>
      <c r="BA18" s="59"/>
      <c r="BB18" s="59"/>
      <c r="BC18" s="59"/>
      <c r="BE18" s="56">
        <v>386.37341502743271</v>
      </c>
      <c r="BF18" s="56">
        <v>2831.3771617603329</v>
      </c>
      <c r="BH18" s="43">
        <v>32</v>
      </c>
      <c r="BI18" s="43">
        <v>4.8</v>
      </c>
      <c r="BJ18" s="43">
        <v>62.7</v>
      </c>
      <c r="BK18" s="56">
        <v>0.5</v>
      </c>
      <c r="BM18" s="51">
        <v>121.6472814220336</v>
      </c>
      <c r="BN18" s="51">
        <v>833.36199484092867</v>
      </c>
      <c r="BO18" s="51">
        <v>1.5545657781599311</v>
      </c>
      <c r="BP18" s="51">
        <v>740.82885640584686</v>
      </c>
      <c r="BQ18" s="51">
        <v>708.79341276665434</v>
      </c>
      <c r="BR18" s="51">
        <v>1569.6479078464288</v>
      </c>
    </row>
    <row r="19" spans="7:70" x14ac:dyDescent="0.25">
      <c r="G19" s="43">
        <v>13</v>
      </c>
      <c r="H19" s="43">
        <v>2015</v>
      </c>
      <c r="I19" s="47">
        <v>1313271</v>
      </c>
      <c r="J19" s="47">
        <v>20251.7</v>
      </c>
      <c r="K19" s="51">
        <v>17472</v>
      </c>
      <c r="L19" s="51">
        <f>(J19*1000000)/I19</f>
        <v>15420.808043427442</v>
      </c>
      <c r="U19" s="55"/>
      <c r="AV19" s="60">
        <v>0.12909999999999999</v>
      </c>
      <c r="AW19" s="61">
        <v>3.8399999999999997E-2</v>
      </c>
      <c r="AX19" s="59">
        <v>9.5799999999999996E-2</v>
      </c>
      <c r="AY19" s="59">
        <v>2.7099999999999999E-2</v>
      </c>
      <c r="AZ19" s="59"/>
      <c r="BA19" s="59">
        <v>0.999</v>
      </c>
      <c r="BB19" s="59">
        <v>1.0129999999999999</v>
      </c>
      <c r="BC19" s="59">
        <v>0.56499999999999995</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J4rJs2lR/wnkPRZzhFr+U8PLMvDF7K4XC1TzX4DNuoM2GidKqgV9ShJ5OggO5VttyhVLFGbbEdZu8ZhioSGw+w==" saltValue="V1VcfHGu2QznNGg5a0BzTQ=="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topLeftCell="AW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54</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88</v>
      </c>
      <c r="D4" s="51">
        <v>338440</v>
      </c>
      <c r="E4" s="43" t="s">
        <v>76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5236611</v>
      </c>
      <c r="J9" s="47">
        <v>164387</v>
      </c>
      <c r="K9" s="51">
        <v>179646</v>
      </c>
      <c r="L9" s="51">
        <f>(J9*1000000)/I9</f>
        <v>31391.867755691612</v>
      </c>
      <c r="N9" s="54">
        <v>0.39101069572862301</v>
      </c>
      <c r="O9" s="55">
        <v>25.19</v>
      </c>
      <c r="P9" s="55">
        <v>0.88900000000000001</v>
      </c>
      <c r="Q9" s="55">
        <v>8.15</v>
      </c>
      <c r="R9" s="55">
        <v>1.095</v>
      </c>
      <c r="S9" s="55">
        <v>4.2350000000000003</v>
      </c>
      <c r="T9" s="55">
        <v>6.9429999999999996</v>
      </c>
      <c r="U9" s="55">
        <v>3.8450000000000002</v>
      </c>
      <c r="V9" s="55">
        <v>3.2000000000000001E-2</v>
      </c>
      <c r="W9" s="55">
        <v>11.875999999999999</v>
      </c>
      <c r="X9" s="55">
        <v>4.6500000000000004</v>
      </c>
      <c r="Y9" s="55">
        <v>5.0199999999999996</v>
      </c>
      <c r="Z9" s="55">
        <v>2.6179999999999999</v>
      </c>
      <c r="AA9" s="55">
        <v>0.753</v>
      </c>
      <c r="AB9" s="55">
        <v>0.27300000000000002</v>
      </c>
      <c r="AC9" s="55"/>
      <c r="AD9" s="55">
        <v>178.131</v>
      </c>
      <c r="AE9" s="55">
        <v>58.356000000000002</v>
      </c>
      <c r="AF9" s="55">
        <v>12.679</v>
      </c>
      <c r="AG9" s="55">
        <v>52.006</v>
      </c>
      <c r="AH9" s="55">
        <v>0</v>
      </c>
      <c r="AI9" s="55">
        <v>49.704999999999998</v>
      </c>
      <c r="AJ9" s="55">
        <v>1.4379999999999999</v>
      </c>
      <c r="AK9" s="55">
        <v>3.9470000000000001</v>
      </c>
      <c r="AL9" s="55"/>
      <c r="AM9" s="55">
        <v>70.581999999999994</v>
      </c>
      <c r="AN9" s="55">
        <v>10.997999999999999</v>
      </c>
      <c r="AO9" s="55">
        <v>0.5</v>
      </c>
      <c r="AP9" s="55">
        <v>11.920999999999999</v>
      </c>
      <c r="AQ9" s="55">
        <v>23.271000000000001</v>
      </c>
      <c r="AR9" s="55">
        <v>23.468</v>
      </c>
      <c r="AS9" s="55">
        <v>0.17599999999999999</v>
      </c>
      <c r="AT9" s="55">
        <v>0.24799999999999239</v>
      </c>
      <c r="BE9" s="56">
        <v>192.25078963762968</v>
      </c>
      <c r="BF9" s="56">
        <v>1688.7613093204393</v>
      </c>
      <c r="BH9" s="43">
        <v>46.8</v>
      </c>
      <c r="BI9" s="43">
        <v>19.8</v>
      </c>
      <c r="BJ9" s="43">
        <v>32.700000000000003</v>
      </c>
      <c r="BK9" s="43">
        <v>0.6</v>
      </c>
      <c r="BM9" s="57">
        <v>2027.4676771261575</v>
      </c>
      <c r="BN9" s="57">
        <v>7531.9862424763542</v>
      </c>
      <c r="BO9" s="57">
        <v>14.882870567977697</v>
      </c>
      <c r="BP9" s="57">
        <v>4068.3529186968567</v>
      </c>
      <c r="BQ9" s="57">
        <v>5473.2012010536509</v>
      </c>
      <c r="BR9" s="57">
        <v>13997.574135036646</v>
      </c>
    </row>
    <row r="10" spans="1:70" x14ac:dyDescent="0.25">
      <c r="G10" s="43">
        <v>4</v>
      </c>
      <c r="H10" s="43">
        <v>2006</v>
      </c>
      <c r="I10" s="47">
        <v>5255580</v>
      </c>
      <c r="J10" s="47">
        <v>172614</v>
      </c>
      <c r="K10" s="51">
        <v>186931</v>
      </c>
      <c r="L10" s="51">
        <f t="shared" ref="L10:L24" si="0">(J10*1000000)/I10</f>
        <v>32843.948717363259</v>
      </c>
      <c r="N10" s="54">
        <v>0.41393714150118899</v>
      </c>
      <c r="O10" s="55">
        <v>26.481000000000002</v>
      </c>
      <c r="P10" s="55">
        <v>0.89</v>
      </c>
      <c r="Q10" s="55">
        <v>8.1969999999999992</v>
      </c>
      <c r="R10" s="55">
        <v>1.129</v>
      </c>
      <c r="S10" s="55">
        <v>4.7309999999999999</v>
      </c>
      <c r="T10" s="55">
        <v>7.3970000000000002</v>
      </c>
      <c r="U10" s="55">
        <v>4.1070000000000002</v>
      </c>
      <c r="V10" s="55">
        <v>2.9000000000000001E-2</v>
      </c>
      <c r="W10" s="55">
        <v>12.929</v>
      </c>
      <c r="X10" s="55">
        <v>4.7569999999999997</v>
      </c>
      <c r="Y10" s="55">
        <v>5.1219999999999999</v>
      </c>
      <c r="Z10" s="55">
        <v>2.677</v>
      </c>
      <c r="AA10" s="55">
        <v>0.76700000000000002</v>
      </c>
      <c r="AB10" s="55">
        <v>0.23</v>
      </c>
      <c r="AC10" s="55"/>
      <c r="AD10" s="55">
        <v>190.143</v>
      </c>
      <c r="AE10" s="55">
        <v>68.251000000000005</v>
      </c>
      <c r="AF10" s="55">
        <v>14.239000000000001</v>
      </c>
      <c r="AG10" s="55">
        <v>47.594999999999999</v>
      </c>
      <c r="AH10" s="55">
        <v>0</v>
      </c>
      <c r="AI10" s="55">
        <v>54.99</v>
      </c>
      <c r="AJ10" s="55">
        <v>1.228</v>
      </c>
      <c r="AK10" s="55">
        <v>3.84</v>
      </c>
      <c r="AL10" s="55"/>
      <c r="AM10" s="55">
        <v>82.311999999999998</v>
      </c>
      <c r="AN10" s="55">
        <v>22.995999999999999</v>
      </c>
      <c r="AO10" s="55">
        <v>0.48099999999999998</v>
      </c>
      <c r="AP10" s="55">
        <v>13.077999999999999</v>
      </c>
      <c r="AQ10" s="55">
        <v>22.905999999999999</v>
      </c>
      <c r="AR10" s="55">
        <v>22.466000000000001</v>
      </c>
      <c r="AS10" s="55">
        <v>0.13500000000000001</v>
      </c>
      <c r="AT10" s="55">
        <v>0.25000000000000511</v>
      </c>
      <c r="BE10" s="56">
        <v>200.78071835821231</v>
      </c>
      <c r="BF10" s="56">
        <v>1858.662712085687</v>
      </c>
      <c r="BH10" s="43">
        <v>47.6</v>
      </c>
      <c r="BI10" s="43">
        <v>19</v>
      </c>
      <c r="BJ10" s="43">
        <v>32.9</v>
      </c>
      <c r="BK10" s="43">
        <v>0.6</v>
      </c>
      <c r="BM10" s="57">
        <v>2128.8493614707568</v>
      </c>
      <c r="BN10" s="57">
        <v>8057.8675838349091</v>
      </c>
      <c r="BO10" s="57">
        <v>16.502990174976766</v>
      </c>
      <c r="BP10" s="57">
        <v>4133.3134613547336</v>
      </c>
      <c r="BQ10" s="57">
        <v>6120.8446027651526</v>
      </c>
      <c r="BR10" s="57">
        <v>14786.893924442809</v>
      </c>
    </row>
    <row r="11" spans="1:70" x14ac:dyDescent="0.25">
      <c r="G11" s="43">
        <v>5</v>
      </c>
      <c r="H11" s="43">
        <v>2007</v>
      </c>
      <c r="I11" s="47">
        <v>5276955</v>
      </c>
      <c r="J11" s="47">
        <v>186584</v>
      </c>
      <c r="K11" s="51">
        <v>196623</v>
      </c>
      <c r="L11" s="51">
        <f t="shared" si="0"/>
        <v>35358.270062943498</v>
      </c>
      <c r="N11" s="54">
        <v>0.41540930813677501</v>
      </c>
      <c r="O11" s="55">
        <v>26.492999999999999</v>
      </c>
      <c r="P11" s="55">
        <v>0.88400000000000001</v>
      </c>
      <c r="Q11" s="55">
        <v>8.2769999999999992</v>
      </c>
      <c r="R11" s="55">
        <v>1.1359999999999999</v>
      </c>
      <c r="S11" s="55">
        <v>4.7670000000000003</v>
      </c>
      <c r="T11" s="55">
        <v>7.4020000000000001</v>
      </c>
      <c r="U11" s="55">
        <v>4.0010000000000003</v>
      </c>
      <c r="V11" s="55">
        <v>2.5999999999999999E-2</v>
      </c>
      <c r="W11" s="55">
        <v>12.667</v>
      </c>
      <c r="X11" s="55">
        <v>4.9420000000000002</v>
      </c>
      <c r="Y11" s="55">
        <v>5.1239999999999997</v>
      </c>
      <c r="Z11" s="55">
        <v>2.677</v>
      </c>
      <c r="AA11" s="55">
        <v>0.78900000000000003</v>
      </c>
      <c r="AB11" s="55">
        <v>0.29499999999999998</v>
      </c>
      <c r="AC11" s="55"/>
      <c r="AD11" s="55">
        <v>185.86099999999999</v>
      </c>
      <c r="AE11" s="55">
        <v>69.902000000000001</v>
      </c>
      <c r="AF11" s="55">
        <v>14.414</v>
      </c>
      <c r="AG11" s="55">
        <v>45.966999999999999</v>
      </c>
      <c r="AH11" s="55">
        <v>0</v>
      </c>
      <c r="AI11" s="55">
        <v>50.268000000000001</v>
      </c>
      <c r="AJ11" s="55">
        <v>1.429</v>
      </c>
      <c r="AK11" s="55">
        <v>3.8809999999999998</v>
      </c>
      <c r="AL11" s="55"/>
      <c r="AM11" s="55">
        <v>81.245000000000005</v>
      </c>
      <c r="AN11" s="55">
        <v>21.37</v>
      </c>
      <c r="AO11" s="55">
        <v>0.46899999999999997</v>
      </c>
      <c r="AP11" s="55">
        <v>11.241</v>
      </c>
      <c r="AQ11" s="55">
        <v>23.422999999999998</v>
      </c>
      <c r="AR11" s="55">
        <v>24.323</v>
      </c>
      <c r="AS11" s="55">
        <v>0.16700000000000001</v>
      </c>
      <c r="AT11" s="55">
        <v>0.2520000000000111</v>
      </c>
      <c r="BE11" s="56">
        <v>189.8611881505025</v>
      </c>
      <c r="BF11" s="56">
        <v>1829.6796825694464</v>
      </c>
      <c r="BH11" s="43">
        <v>47.9</v>
      </c>
      <c r="BI11" s="43">
        <v>19.100000000000001</v>
      </c>
      <c r="BJ11" s="43">
        <v>32.6</v>
      </c>
      <c r="BK11" s="43">
        <v>0.4</v>
      </c>
      <c r="BM11" s="57">
        <v>2054.1379198546556</v>
      </c>
      <c r="BN11" s="57">
        <v>8065.5202063628549</v>
      </c>
      <c r="BO11" s="57">
        <v>18.757270206049729</v>
      </c>
      <c r="BP11" s="57">
        <v>4255.6089614980419</v>
      </c>
      <c r="BQ11" s="57">
        <v>6074.0871500907624</v>
      </c>
      <c r="BR11" s="57">
        <v>14621.933190025795</v>
      </c>
    </row>
    <row r="12" spans="1:70" x14ac:dyDescent="0.25">
      <c r="G12" s="43">
        <v>6</v>
      </c>
      <c r="H12" s="43">
        <v>2008</v>
      </c>
      <c r="I12" s="47">
        <v>5300484</v>
      </c>
      <c r="J12" s="47">
        <v>193711</v>
      </c>
      <c r="K12" s="51">
        <v>198040</v>
      </c>
      <c r="L12" s="51">
        <f t="shared" si="0"/>
        <v>36545.907883129163</v>
      </c>
      <c r="N12" s="54">
        <v>0.43360108665505398</v>
      </c>
      <c r="O12" s="55">
        <v>25.654</v>
      </c>
      <c r="P12" s="55">
        <v>0.86499999999999999</v>
      </c>
      <c r="Q12" s="55">
        <v>7.8620000000000001</v>
      </c>
      <c r="R12" s="55">
        <v>1.044</v>
      </c>
      <c r="S12" s="55">
        <v>4.774</v>
      </c>
      <c r="T12" s="55">
        <v>7.0990000000000002</v>
      </c>
      <c r="U12" s="55">
        <v>3.9790000000000001</v>
      </c>
      <c r="V12" s="55">
        <v>0.03</v>
      </c>
      <c r="W12" s="55">
        <v>12.005000000000001</v>
      </c>
      <c r="X12" s="55">
        <v>4.8499999999999996</v>
      </c>
      <c r="Y12" s="55">
        <v>5.0410000000000004</v>
      </c>
      <c r="Z12" s="55">
        <v>2.6709999999999998</v>
      </c>
      <c r="AA12" s="55">
        <v>0.77200000000000002</v>
      </c>
      <c r="AB12" s="55">
        <v>0.316</v>
      </c>
      <c r="AC12" s="55"/>
      <c r="AD12" s="55">
        <v>187.78</v>
      </c>
      <c r="AE12" s="55">
        <v>61.679000000000002</v>
      </c>
      <c r="AF12" s="55">
        <v>11.81</v>
      </c>
      <c r="AG12" s="55">
        <v>49.075000000000003</v>
      </c>
      <c r="AH12" s="55">
        <v>0</v>
      </c>
      <c r="AI12" s="55">
        <v>55.673999999999999</v>
      </c>
      <c r="AJ12" s="55">
        <v>1.97</v>
      </c>
      <c r="AK12" s="55">
        <v>7.5720000000000001</v>
      </c>
      <c r="AL12" s="55"/>
      <c r="AM12" s="55">
        <v>77.432000000000002</v>
      </c>
      <c r="AN12" s="55">
        <v>13.723000000000001</v>
      </c>
      <c r="AO12" s="55">
        <v>0.65300000000000002</v>
      </c>
      <c r="AP12" s="55">
        <v>11.718999999999999</v>
      </c>
      <c r="AQ12" s="55">
        <v>22.957999999999998</v>
      </c>
      <c r="AR12" s="55">
        <v>27.780999999999999</v>
      </c>
      <c r="AS12" s="55">
        <v>0.17</v>
      </c>
      <c r="AT12" s="55">
        <v>0.42799999999999894</v>
      </c>
      <c r="BE12" s="56">
        <v>181.821889664351</v>
      </c>
      <c r="BF12" s="56">
        <v>1676.2622372806043</v>
      </c>
      <c r="BH12" s="43">
        <v>47.3</v>
      </c>
      <c r="BI12" s="43">
        <v>19.899999999999999</v>
      </c>
      <c r="BJ12" s="43">
        <v>32.1</v>
      </c>
      <c r="BK12" s="43">
        <v>0.6</v>
      </c>
      <c r="BM12" s="57">
        <v>2115.3177015473275</v>
      </c>
      <c r="BN12" s="57">
        <v>7756.1478933791923</v>
      </c>
      <c r="BO12" s="57">
        <v>97.674051959915232</v>
      </c>
      <c r="BP12" s="57">
        <v>4139.3587465367345</v>
      </c>
      <c r="BQ12" s="57">
        <v>6186.2306575768744</v>
      </c>
      <c r="BR12" s="57">
        <v>14267.101370293029</v>
      </c>
    </row>
    <row r="13" spans="1:70" x14ac:dyDescent="0.25">
      <c r="G13" s="43">
        <v>7</v>
      </c>
      <c r="H13" s="43">
        <v>2009</v>
      </c>
      <c r="I13" s="47">
        <v>5326314</v>
      </c>
      <c r="J13" s="47">
        <v>181029</v>
      </c>
      <c r="K13" s="51">
        <v>181664</v>
      </c>
      <c r="L13" s="51">
        <f t="shared" si="0"/>
        <v>33987.669521549047</v>
      </c>
      <c r="N13" s="54">
        <v>0.43376582486716098</v>
      </c>
      <c r="O13" s="55">
        <v>23.79</v>
      </c>
      <c r="P13" s="55">
        <v>0.73899999999999999</v>
      </c>
      <c r="Q13" s="55">
        <v>7.1710000000000003</v>
      </c>
      <c r="R13" s="55">
        <v>0.85599999999999998</v>
      </c>
      <c r="S13" s="55">
        <v>4.3150000000000004</v>
      </c>
      <c r="T13" s="55">
        <v>6.6280000000000001</v>
      </c>
      <c r="U13" s="55">
        <v>4.0529999999999999</v>
      </c>
      <c r="V13" s="55">
        <v>2.8000000000000001E-2</v>
      </c>
      <c r="W13" s="55">
        <v>9.8309999999999995</v>
      </c>
      <c r="X13" s="55">
        <v>4.6520000000000001</v>
      </c>
      <c r="Y13" s="55">
        <v>5.2990000000000004</v>
      </c>
      <c r="Z13" s="55">
        <v>2.8889999999999998</v>
      </c>
      <c r="AA13" s="55">
        <v>0.76900000000000002</v>
      </c>
      <c r="AB13" s="55">
        <v>0.35099999999999998</v>
      </c>
      <c r="AC13" s="55"/>
      <c r="AD13" s="55">
        <v>187.48400000000001</v>
      </c>
      <c r="AE13" s="55">
        <v>64.584000000000003</v>
      </c>
      <c r="AF13" s="55">
        <v>14.202999999999999</v>
      </c>
      <c r="AG13" s="55">
        <v>46.758000000000003</v>
      </c>
      <c r="AH13" s="55">
        <v>0</v>
      </c>
      <c r="AI13" s="55">
        <v>54.347999999999999</v>
      </c>
      <c r="AJ13" s="55">
        <v>2.657</v>
      </c>
      <c r="AK13" s="55">
        <v>4.9340000000000002</v>
      </c>
      <c r="AL13" s="55"/>
      <c r="AM13" s="55">
        <v>72.069000000000003</v>
      </c>
      <c r="AN13" s="55">
        <v>15.532999999999999</v>
      </c>
      <c r="AO13" s="55">
        <v>0.53500000000000003</v>
      </c>
      <c r="AP13" s="55">
        <v>10.257999999999999</v>
      </c>
      <c r="AQ13" s="55">
        <v>23.526</v>
      </c>
      <c r="AR13" s="55">
        <v>21.699000000000002</v>
      </c>
      <c r="AS13" s="55">
        <v>0.223</v>
      </c>
      <c r="AT13" s="55">
        <v>0.29500000000000071</v>
      </c>
      <c r="BE13" s="56">
        <v>186.8119178509715</v>
      </c>
      <c r="BF13" s="56">
        <v>1688.4416280166192</v>
      </c>
      <c r="BH13" s="43">
        <v>47</v>
      </c>
      <c r="BI13" s="43">
        <v>19.8</v>
      </c>
      <c r="BJ13" s="43">
        <v>32.700000000000003</v>
      </c>
      <c r="BK13" s="43">
        <v>0.5</v>
      </c>
      <c r="BM13" s="57">
        <v>1978.8004412817741</v>
      </c>
      <c r="BN13" s="57">
        <v>7235.9415305245057</v>
      </c>
      <c r="BO13" s="57">
        <v>160.67943914432456</v>
      </c>
      <c r="BP13" s="57">
        <v>4020.0254132034015</v>
      </c>
      <c r="BQ13" s="57">
        <v>5672.3422820735914</v>
      </c>
      <c r="BR13" s="57">
        <v>13076.96908536011</v>
      </c>
    </row>
    <row r="14" spans="1:70" x14ac:dyDescent="0.25">
      <c r="G14" s="43">
        <v>8</v>
      </c>
      <c r="H14" s="43">
        <v>2010</v>
      </c>
      <c r="I14" s="47">
        <v>5351427</v>
      </c>
      <c r="J14" s="47">
        <v>187100</v>
      </c>
      <c r="K14" s="51">
        <v>187100</v>
      </c>
      <c r="L14" s="51">
        <f t="shared" si="0"/>
        <v>34962.637068580028</v>
      </c>
      <c r="N14" s="54">
        <v>0.44257223148057001</v>
      </c>
      <c r="O14" s="55">
        <v>26.241</v>
      </c>
      <c r="P14" s="55">
        <v>0.84699999999999998</v>
      </c>
      <c r="Q14" s="55">
        <v>7.718</v>
      </c>
      <c r="R14" s="55">
        <v>1.0309999999999999</v>
      </c>
      <c r="S14" s="55">
        <v>4.8949999999999996</v>
      </c>
      <c r="T14" s="55">
        <v>7.18</v>
      </c>
      <c r="U14" s="55">
        <v>4.5350000000000001</v>
      </c>
      <c r="V14" s="55">
        <v>3.5000000000000003E-2</v>
      </c>
      <c r="W14" s="55">
        <v>11.342000000000001</v>
      </c>
      <c r="X14" s="55">
        <v>4.8559999999999999</v>
      </c>
      <c r="Y14" s="55">
        <v>5.8140000000000001</v>
      </c>
      <c r="Z14" s="55">
        <v>3.0779999999999998</v>
      </c>
      <c r="AA14" s="55">
        <v>0.80900000000000005</v>
      </c>
      <c r="AB14" s="55">
        <v>0.34200000000000003</v>
      </c>
      <c r="AC14" s="55"/>
      <c r="AD14" s="55">
        <v>209.47499999999999</v>
      </c>
      <c r="AE14" s="55">
        <v>69.623999999999995</v>
      </c>
      <c r="AF14" s="55">
        <v>14.157</v>
      </c>
      <c r="AG14" s="55">
        <v>51.424999999999997</v>
      </c>
      <c r="AH14" s="55">
        <v>0</v>
      </c>
      <c r="AI14" s="55">
        <v>66.358999999999995</v>
      </c>
      <c r="AJ14" s="55">
        <v>2.4649999999999999</v>
      </c>
      <c r="AK14" s="55">
        <v>5.4450000000000003</v>
      </c>
      <c r="AL14" s="55"/>
      <c r="AM14" s="55">
        <v>80.674000000000007</v>
      </c>
      <c r="AN14" s="55">
        <v>20.826000000000001</v>
      </c>
      <c r="AO14" s="55">
        <v>0.48399999999999999</v>
      </c>
      <c r="AP14" s="55">
        <v>11.847</v>
      </c>
      <c r="AQ14" s="55">
        <v>22.8</v>
      </c>
      <c r="AR14" s="55">
        <v>24.195</v>
      </c>
      <c r="AS14" s="55">
        <v>0.214</v>
      </c>
      <c r="AT14" s="55">
        <v>0.30799999999999139</v>
      </c>
      <c r="BE14" s="56">
        <v>198.49278460716195</v>
      </c>
      <c r="BF14" s="56">
        <v>1765.7785244224247</v>
      </c>
      <c r="BH14" s="43">
        <v>47.6</v>
      </c>
      <c r="BI14" s="43">
        <v>18.899999999999999</v>
      </c>
      <c r="BJ14" s="43">
        <v>32.799999999999997</v>
      </c>
      <c r="BK14" s="43">
        <v>0.7</v>
      </c>
      <c r="BM14" s="57">
        <v>2168.4969698261712</v>
      </c>
      <c r="BN14" s="57">
        <v>7839.6388650042991</v>
      </c>
      <c r="BO14" s="57">
        <v>159.35327811566032</v>
      </c>
      <c r="BP14" s="57">
        <v>4181.360943918984</v>
      </c>
      <c r="BQ14" s="57">
        <v>6569.5419386336653</v>
      </c>
      <c r="BR14" s="57">
        <v>14843.999400179473</v>
      </c>
    </row>
    <row r="15" spans="1:70" x14ac:dyDescent="0.25">
      <c r="G15" s="43">
        <v>9</v>
      </c>
      <c r="H15" s="43">
        <v>2011</v>
      </c>
      <c r="I15" s="47">
        <v>5375276</v>
      </c>
      <c r="J15" s="47">
        <v>196869</v>
      </c>
      <c r="K15" s="51">
        <v>191910</v>
      </c>
      <c r="L15" s="51">
        <f t="shared" si="0"/>
        <v>36624.910051130399</v>
      </c>
      <c r="N15" s="54">
        <v>0.46021040000000002</v>
      </c>
      <c r="O15" s="55">
        <v>25.004999999999999</v>
      </c>
      <c r="P15" s="55">
        <v>0.79900000000000004</v>
      </c>
      <c r="Q15" s="55">
        <v>7.5049999999999999</v>
      </c>
      <c r="R15" s="55">
        <v>0.97599999999999998</v>
      </c>
      <c r="S15" s="55">
        <v>4.78</v>
      </c>
      <c r="T15" s="55">
        <v>6.8879999999999999</v>
      </c>
      <c r="U15" s="55">
        <v>4.0359999999999996</v>
      </c>
      <c r="V15" s="55">
        <v>2.1999999999999999E-2</v>
      </c>
      <c r="W15" s="55">
        <v>11.111000000000001</v>
      </c>
      <c r="X15" s="55">
        <v>4.9530000000000003</v>
      </c>
      <c r="Y15" s="55">
        <v>5.0819999999999999</v>
      </c>
      <c r="Z15" s="55">
        <v>2.8439999999999999</v>
      </c>
      <c r="AA15" s="55">
        <v>0.746</v>
      </c>
      <c r="AB15" s="55">
        <v>0.26900000000000002</v>
      </c>
      <c r="AC15" s="55"/>
      <c r="AD15" s="55">
        <v>186.40199999999999</v>
      </c>
      <c r="AE15" s="55">
        <v>61.548000000000002</v>
      </c>
      <c r="AF15" s="55">
        <v>9.468</v>
      </c>
      <c r="AG15" s="55">
        <v>43.281999999999996</v>
      </c>
      <c r="AH15" s="55">
        <v>0</v>
      </c>
      <c r="AI15" s="55">
        <v>63.673999999999999</v>
      </c>
      <c r="AJ15" s="55">
        <v>2.9009999999999998</v>
      </c>
      <c r="AK15" s="55">
        <v>5.5289999999999999</v>
      </c>
      <c r="AL15" s="55"/>
      <c r="AM15" s="55">
        <v>73.501000000000005</v>
      </c>
      <c r="AN15" s="55">
        <v>15.224</v>
      </c>
      <c r="AO15" s="55">
        <v>0.41599999999999998</v>
      </c>
      <c r="AP15" s="55">
        <v>9.9689999999999994</v>
      </c>
      <c r="AQ15" s="55">
        <v>23.187000000000001</v>
      </c>
      <c r="AR15" s="55">
        <v>24.175000000000001</v>
      </c>
      <c r="AS15" s="55">
        <v>0.23</v>
      </c>
      <c r="AT15" s="55">
        <v>0.30000000000000115</v>
      </c>
      <c r="BE15" s="56">
        <v>186.84800166744827</v>
      </c>
      <c r="BF15" s="56">
        <v>1632.0562414266867</v>
      </c>
      <c r="BH15" s="43">
        <v>47.1</v>
      </c>
      <c r="BI15" s="43">
        <v>19</v>
      </c>
      <c r="BJ15" s="43">
        <v>33.200000000000003</v>
      </c>
      <c r="BK15" s="43">
        <v>0.6</v>
      </c>
      <c r="BM15" s="57">
        <v>2207.4524960111089</v>
      </c>
      <c r="BN15" s="57">
        <v>7511.0060189165943</v>
      </c>
      <c r="BO15" s="57">
        <v>17.165248498415938</v>
      </c>
      <c r="BP15" s="57">
        <v>4165.9877503049283</v>
      </c>
      <c r="BQ15" s="57">
        <v>6342.9144985519742</v>
      </c>
      <c r="BR15" s="57">
        <v>13782.640085786621</v>
      </c>
    </row>
    <row r="16" spans="1:70" x14ac:dyDescent="0.25">
      <c r="G16" s="43">
        <v>10</v>
      </c>
      <c r="H16" s="43">
        <v>2012</v>
      </c>
      <c r="I16" s="47">
        <v>5401267</v>
      </c>
      <c r="J16" s="47">
        <v>199793</v>
      </c>
      <c r="K16" s="51">
        <v>189173</v>
      </c>
      <c r="L16" s="51">
        <f t="shared" si="0"/>
        <v>36990.024747897114</v>
      </c>
      <c r="N16" s="54">
        <v>0.484756470535677</v>
      </c>
      <c r="O16" s="55">
        <v>25.167000000000002</v>
      </c>
      <c r="P16" s="55">
        <v>0.73199999999999998</v>
      </c>
      <c r="Q16" s="55">
        <v>7.3070000000000004</v>
      </c>
      <c r="R16" s="55">
        <v>0.90600000000000003</v>
      </c>
      <c r="S16" s="55">
        <v>4.9640000000000004</v>
      </c>
      <c r="T16" s="55">
        <v>6.94</v>
      </c>
      <c r="U16" s="55">
        <v>4.2770000000000001</v>
      </c>
      <c r="V16" s="55">
        <v>0.04</v>
      </c>
      <c r="W16" s="55">
        <v>10.805</v>
      </c>
      <c r="X16" s="55">
        <v>4.83</v>
      </c>
      <c r="Y16" s="55">
        <v>5.4320000000000004</v>
      </c>
      <c r="Z16" s="55">
        <v>3.008</v>
      </c>
      <c r="AA16" s="55">
        <v>0.79600000000000004</v>
      </c>
      <c r="AB16" s="55">
        <v>0.29599999999999999</v>
      </c>
      <c r="AC16" s="55"/>
      <c r="AD16" s="55">
        <v>198.00700000000001</v>
      </c>
      <c r="AE16" s="55">
        <v>62.381</v>
      </c>
      <c r="AF16" s="55">
        <v>10.146000000000001</v>
      </c>
      <c r="AG16" s="55">
        <v>41.706000000000003</v>
      </c>
      <c r="AH16" s="55">
        <v>0</v>
      </c>
      <c r="AI16" s="55">
        <v>73.584999999999994</v>
      </c>
      <c r="AJ16" s="55">
        <v>3.7349999999999999</v>
      </c>
      <c r="AK16" s="55">
        <v>6.4539999999999997</v>
      </c>
      <c r="AL16" s="55"/>
      <c r="AM16" s="55">
        <v>70.411000000000001</v>
      </c>
      <c r="AN16" s="55">
        <v>10.779</v>
      </c>
      <c r="AO16" s="55">
        <v>0.312</v>
      </c>
      <c r="AP16" s="55">
        <v>7.218</v>
      </c>
      <c r="AQ16" s="55">
        <v>22.986999999999998</v>
      </c>
      <c r="AR16" s="55">
        <v>28.56</v>
      </c>
      <c r="AS16" s="55">
        <v>0.23599999999999999</v>
      </c>
      <c r="AT16" s="55">
        <v>0.31900000000000683</v>
      </c>
      <c r="BE16" s="56">
        <v>183.47781783693486</v>
      </c>
      <c r="BF16" s="56">
        <v>1525.6834230314901</v>
      </c>
      <c r="BH16" s="43">
        <v>47.2</v>
      </c>
      <c r="BI16" s="43">
        <v>18.600000000000001</v>
      </c>
      <c r="BJ16" s="43">
        <v>33.6</v>
      </c>
      <c r="BK16" s="43">
        <v>0.5</v>
      </c>
      <c r="BM16" s="57">
        <v>2228.1335917767815</v>
      </c>
      <c r="BN16" s="57">
        <v>7554.1702493551156</v>
      </c>
      <c r="BO16" s="57">
        <v>17.528733389217308</v>
      </c>
      <c r="BP16" s="57">
        <v>4083.0704525438796</v>
      </c>
      <c r="BQ16" s="57">
        <v>6824.3741784302347</v>
      </c>
      <c r="BR16" s="57">
        <v>14077.943448364929</v>
      </c>
    </row>
    <row r="17" spans="7:70" x14ac:dyDescent="0.25">
      <c r="G17" s="43">
        <v>11</v>
      </c>
      <c r="H17" s="43">
        <v>2013</v>
      </c>
      <c r="I17" s="47">
        <v>5426674</v>
      </c>
      <c r="J17" s="47">
        <v>203338</v>
      </c>
      <c r="K17" s="51">
        <v>187739</v>
      </c>
      <c r="L17" s="51">
        <f t="shared" si="0"/>
        <v>37470.096784881498</v>
      </c>
      <c r="N17" s="54">
        <v>0.50823608547693</v>
      </c>
      <c r="O17" s="55">
        <v>24.681000000000001</v>
      </c>
      <c r="P17" s="55">
        <v>0.64</v>
      </c>
      <c r="Q17" s="55">
        <v>7.1609999999999996</v>
      </c>
      <c r="R17" s="55">
        <v>0.91300000000000003</v>
      </c>
      <c r="S17" s="55">
        <v>4.9630000000000001</v>
      </c>
      <c r="T17" s="55">
        <v>6.8739999999999997</v>
      </c>
      <c r="U17" s="55">
        <v>4.077</v>
      </c>
      <c r="V17" s="55">
        <v>5.2999999999999999E-2</v>
      </c>
      <c r="W17" s="55">
        <v>10.752000000000001</v>
      </c>
      <c r="X17" s="55">
        <v>4.8659999999999997</v>
      </c>
      <c r="Y17" s="55">
        <v>5.1150000000000002</v>
      </c>
      <c r="Z17" s="55">
        <v>2.8860000000000001</v>
      </c>
      <c r="AA17" s="55">
        <v>0.79</v>
      </c>
      <c r="AB17" s="55">
        <v>0.27300000000000002</v>
      </c>
      <c r="AC17" s="55"/>
      <c r="AD17" s="55">
        <v>186.89400000000001</v>
      </c>
      <c r="AE17" s="55">
        <v>57.034999999999997</v>
      </c>
      <c r="AF17" s="55">
        <v>6.51</v>
      </c>
      <c r="AG17" s="55">
        <v>35.628999999999998</v>
      </c>
      <c r="AH17" s="55">
        <v>0</v>
      </c>
      <c r="AI17" s="55">
        <v>76.867999999999995</v>
      </c>
      <c r="AJ17" s="55">
        <v>3.5419999999999998</v>
      </c>
      <c r="AK17" s="55">
        <v>7.31</v>
      </c>
      <c r="AL17" s="55"/>
      <c r="AM17" s="55">
        <v>71.257000000000005</v>
      </c>
      <c r="AN17" s="55">
        <v>13.861000000000001</v>
      </c>
      <c r="AO17" s="55">
        <v>0.23400000000000001</v>
      </c>
      <c r="AP17" s="55">
        <v>7.298</v>
      </c>
      <c r="AQ17" s="55">
        <v>23.606000000000002</v>
      </c>
      <c r="AR17" s="55">
        <v>25.629000000000001</v>
      </c>
      <c r="AS17" s="55">
        <v>0.34</v>
      </c>
      <c r="AT17" s="55">
        <v>0.28900000000000486</v>
      </c>
      <c r="AV17" s="58">
        <v>0.15590000000000001</v>
      </c>
      <c r="AW17" s="58"/>
      <c r="AX17" s="59">
        <v>7.4899999999999994E-2</v>
      </c>
      <c r="AY17" s="59">
        <v>4.6800000000000001E-2</v>
      </c>
      <c r="AZ17" s="59"/>
      <c r="BA17" s="59"/>
      <c r="BB17" s="59"/>
      <c r="BC17" s="59"/>
      <c r="BE17" s="56">
        <v>181.77434559787386</v>
      </c>
      <c r="BF17" s="56">
        <v>1578.3926161870716</v>
      </c>
      <c r="BH17" s="43">
        <v>47</v>
      </c>
      <c r="BI17" s="43">
        <v>19.3</v>
      </c>
      <c r="BJ17" s="43">
        <v>33.200000000000003</v>
      </c>
      <c r="BK17" s="43">
        <v>0.4</v>
      </c>
      <c r="BM17" s="57">
        <v>2309.5526917990383</v>
      </c>
      <c r="BN17" s="57">
        <v>7478.2459157351677</v>
      </c>
      <c r="BO17" s="57">
        <v>411.52026399294976</v>
      </c>
      <c r="BP17" s="57">
        <v>4290.5770793400025</v>
      </c>
      <c r="BQ17" s="57">
        <v>6925.4126086864953</v>
      </c>
      <c r="BR17" s="57">
        <v>13626.369332251701</v>
      </c>
    </row>
    <row r="18" spans="7:70" x14ac:dyDescent="0.25">
      <c r="G18" s="43">
        <v>12</v>
      </c>
      <c r="H18" s="43">
        <v>2014</v>
      </c>
      <c r="I18" s="47">
        <v>5451270</v>
      </c>
      <c r="J18" s="47">
        <v>205364</v>
      </c>
      <c r="K18" s="51">
        <v>186409</v>
      </c>
      <c r="L18" s="51">
        <f t="shared" si="0"/>
        <v>37672.689116481117</v>
      </c>
      <c r="N18" s="54">
        <v>0.51949983494482699</v>
      </c>
      <c r="O18" s="55">
        <v>24.416</v>
      </c>
      <c r="P18" s="55">
        <v>0.65900000000000003</v>
      </c>
      <c r="Q18" s="55">
        <v>6.7140000000000004</v>
      </c>
      <c r="R18" s="55">
        <v>0.86099999999999999</v>
      </c>
      <c r="S18" s="55">
        <v>5.3959999999999999</v>
      </c>
      <c r="T18" s="55">
        <v>6.8049999999999997</v>
      </c>
      <c r="U18" s="55">
        <v>3.9249999999999998</v>
      </c>
      <c r="V18" s="55">
        <v>5.7000000000000002E-2</v>
      </c>
      <c r="W18" s="55">
        <v>10.712</v>
      </c>
      <c r="X18" s="55">
        <v>4.7590000000000003</v>
      </c>
      <c r="Y18" s="55">
        <v>5.069</v>
      </c>
      <c r="Z18" s="55">
        <v>2.875</v>
      </c>
      <c r="AA18" s="55">
        <v>0.72299999999999998</v>
      </c>
      <c r="AB18" s="55">
        <v>0.27800000000000002</v>
      </c>
      <c r="AC18" s="55"/>
      <c r="AD18" s="55">
        <v>181.79900000000001</v>
      </c>
      <c r="AE18" s="55">
        <v>56.262999999999998</v>
      </c>
      <c r="AF18" s="55">
        <v>6.2279999999999998</v>
      </c>
      <c r="AG18" s="55">
        <v>32.389000000000003</v>
      </c>
      <c r="AH18" s="55">
        <v>0</v>
      </c>
      <c r="AI18" s="55">
        <v>74.881</v>
      </c>
      <c r="AJ18" s="55">
        <v>4.3159999999999998</v>
      </c>
      <c r="AK18" s="55">
        <v>7.7220000000000004</v>
      </c>
      <c r="AL18" s="55"/>
      <c r="AM18" s="55">
        <v>68.093000000000004</v>
      </c>
      <c r="AN18" s="55">
        <v>11.327</v>
      </c>
      <c r="AO18" s="55">
        <v>0.23499999999999999</v>
      </c>
      <c r="AP18" s="55">
        <v>6.0119999999999996</v>
      </c>
      <c r="AQ18" s="55">
        <v>23.58</v>
      </c>
      <c r="AR18" s="55">
        <v>26.271000000000001</v>
      </c>
      <c r="AS18" s="55">
        <v>0.378</v>
      </c>
      <c r="AT18" s="55">
        <v>0.29000000000000636</v>
      </c>
      <c r="AV18" s="60">
        <v>0.15379999999999999</v>
      </c>
      <c r="AW18" s="60"/>
      <c r="AX18" s="59">
        <v>7.22E-2</v>
      </c>
      <c r="AY18" s="59">
        <v>4.6699999999999998E-2</v>
      </c>
      <c r="AZ18" s="59"/>
      <c r="BA18" s="59"/>
      <c r="BB18" s="59"/>
      <c r="BC18" s="59"/>
      <c r="BE18" s="56">
        <v>185.55231938442088</v>
      </c>
      <c r="BF18" s="56">
        <v>1433.7011921831636</v>
      </c>
      <c r="BH18" s="43">
        <v>46.3</v>
      </c>
      <c r="BI18" s="43">
        <v>19.600000000000001</v>
      </c>
      <c r="BJ18" s="43">
        <v>33.700000000000003</v>
      </c>
      <c r="BK18" s="56">
        <v>0.4</v>
      </c>
      <c r="BM18" s="51">
        <v>2324.8415457203009</v>
      </c>
      <c r="BN18" s="51">
        <v>7399.828030954428</v>
      </c>
      <c r="BO18" s="51">
        <v>965.63723709123553</v>
      </c>
      <c r="BP18" s="51">
        <v>4475.0922470218047</v>
      </c>
      <c r="BQ18" s="51">
        <v>7071.3619431521493</v>
      </c>
      <c r="BR18" s="51">
        <v>13611.865620521638</v>
      </c>
    </row>
    <row r="19" spans="7:70" x14ac:dyDescent="0.25">
      <c r="G19" s="43">
        <v>13</v>
      </c>
      <c r="H19" s="43">
        <v>2015</v>
      </c>
      <c r="I19" s="47">
        <v>5471753</v>
      </c>
      <c r="J19" s="47">
        <v>209149</v>
      </c>
      <c r="K19" s="51">
        <v>186801</v>
      </c>
      <c r="L19" s="51">
        <f>(J19*1000000)/I19</f>
        <v>38223.399338383875</v>
      </c>
      <c r="U19" s="55"/>
      <c r="AV19" s="60">
        <v>0.153</v>
      </c>
      <c r="AW19" s="61"/>
      <c r="AX19" s="59">
        <v>7.0599999999999996E-2</v>
      </c>
      <c r="AY19" s="59">
        <v>4.2200000000000001E-2</v>
      </c>
      <c r="AZ19" s="59"/>
      <c r="BA19" s="59">
        <v>1.389</v>
      </c>
      <c r="BB19" s="59">
        <v>1.2310000000000001</v>
      </c>
      <c r="BC19" s="59"/>
      <c r="BH19" s="43">
        <v>46.5</v>
      </c>
      <c r="BI19" s="43">
        <v>19.3</v>
      </c>
      <c r="BJ19" s="43">
        <v>33.700000000000003</v>
      </c>
      <c r="BK19" s="43">
        <v>0.5</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aOu6Pqh60oatz5XXjDJkXDLpI7uCO3Ly9EeWanOmuQyaiLDvgfGsAGzzzPHTlWRso2nPCkjWUM3fFoSM5vOI3w==" saltValue="w8hBfWHBASKhrl8E10AsKw=="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R69"/>
  <sheetViews>
    <sheetView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55</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89</v>
      </c>
      <c r="D4" s="51">
        <v>633187</v>
      </c>
      <c r="E4" s="43" t="s">
        <v>76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62772870</v>
      </c>
      <c r="J9" s="47">
        <v>1771978</v>
      </c>
      <c r="K9" s="51">
        <v>1923243</v>
      </c>
      <c r="L9" s="51">
        <f>(J9*1000000)/I9</f>
        <v>28228.405041859645</v>
      </c>
      <c r="N9" s="54">
        <v>0.12264288626787299</v>
      </c>
      <c r="O9" s="55">
        <v>160.21100000000001</v>
      </c>
      <c r="P9" s="55">
        <v>5.2190000000000003</v>
      </c>
      <c r="Q9" s="55">
        <v>71.489000000000004</v>
      </c>
      <c r="R9" s="55">
        <v>33.744</v>
      </c>
      <c r="S9" s="55">
        <v>9.1809999999999992</v>
      </c>
      <c r="T9" s="55">
        <v>36.351999999999997</v>
      </c>
      <c r="U9" s="55">
        <v>4.1630000000000003</v>
      </c>
      <c r="V9" s="55">
        <v>6.3E-2</v>
      </c>
      <c r="W9" s="55">
        <v>33.496000000000002</v>
      </c>
      <c r="X9" s="55">
        <v>50.48</v>
      </c>
      <c r="Y9" s="55">
        <v>43.07</v>
      </c>
      <c r="Z9" s="55">
        <v>20.556999999999999</v>
      </c>
      <c r="AA9" s="55">
        <v>4.6829999999999998</v>
      </c>
      <c r="AB9" s="55">
        <v>7.9249999999999998</v>
      </c>
      <c r="AC9" s="55"/>
      <c r="AD9" s="55">
        <v>178.28</v>
      </c>
      <c r="AE9" s="55">
        <v>13.718</v>
      </c>
      <c r="AF9" s="55">
        <v>28.536999999999999</v>
      </c>
      <c r="AG9" s="55">
        <v>110.41500000000001</v>
      </c>
      <c r="AH9" s="55">
        <v>0</v>
      </c>
      <c r="AI9" s="55">
        <v>14.696999999999999</v>
      </c>
      <c r="AJ9" s="55">
        <v>10.913</v>
      </c>
      <c r="AK9" s="55">
        <v>0</v>
      </c>
      <c r="AL9" s="55"/>
      <c r="AM9" s="55">
        <v>576.06200000000001</v>
      </c>
      <c r="AN9" s="55">
        <v>27.515000000000001</v>
      </c>
      <c r="AO9" s="55">
        <v>7.9249999999999998</v>
      </c>
      <c r="AP9" s="55">
        <v>26.259</v>
      </c>
      <c r="AQ9" s="55">
        <v>451.529</v>
      </c>
      <c r="AR9" s="55">
        <v>61.177</v>
      </c>
      <c r="AS9" s="55">
        <v>1.657</v>
      </c>
      <c r="AT9" s="55">
        <v>3.907985046680551E-14</v>
      </c>
      <c r="BE9" s="56">
        <v>143.81853983090022</v>
      </c>
      <c r="BF9" s="56">
        <v>1596.4789050535433</v>
      </c>
      <c r="BH9" s="43">
        <v>45.6</v>
      </c>
      <c r="BI9" s="43">
        <v>19.2</v>
      </c>
      <c r="BJ9" s="43">
        <v>35</v>
      </c>
      <c r="BK9" s="43">
        <v>0.2</v>
      </c>
      <c r="BM9" s="57">
        <v>6031.954083643006</v>
      </c>
      <c r="BN9" s="57">
        <v>43926.311263972486</v>
      </c>
      <c r="BO9" s="57">
        <v>741.64570012846093</v>
      </c>
      <c r="BP9" s="57">
        <v>43425.545445996431</v>
      </c>
      <c r="BQ9" s="57">
        <v>9151.4036299570853</v>
      </c>
      <c r="BR9" s="57">
        <v>74618.299588684516</v>
      </c>
    </row>
    <row r="10" spans="1:70" x14ac:dyDescent="0.25">
      <c r="G10" s="43">
        <v>4</v>
      </c>
      <c r="H10" s="43">
        <v>2006</v>
      </c>
      <c r="I10" s="47">
        <v>63229635</v>
      </c>
      <c r="J10" s="47">
        <v>1853267</v>
      </c>
      <c r="K10" s="51">
        <v>1968919</v>
      </c>
      <c r="L10" s="51">
        <f t="shared" ref="L10:L24" si="0">(J10*1000000)/I10</f>
        <v>29310.101189102232</v>
      </c>
      <c r="N10" s="54">
        <v>0.11617664565052201</v>
      </c>
      <c r="O10" s="55">
        <v>157.71700000000001</v>
      </c>
      <c r="P10" s="55">
        <v>5.3529999999999998</v>
      </c>
      <c r="Q10" s="55">
        <v>70.587000000000003</v>
      </c>
      <c r="R10" s="55">
        <v>32.756999999999998</v>
      </c>
      <c r="S10" s="55">
        <v>8.3450000000000006</v>
      </c>
      <c r="T10" s="55">
        <v>36.709000000000003</v>
      </c>
      <c r="U10" s="55">
        <v>3.911</v>
      </c>
      <c r="V10" s="55">
        <v>5.5E-2</v>
      </c>
      <c r="W10" s="55">
        <v>32.448</v>
      </c>
      <c r="X10" s="55">
        <v>50.927</v>
      </c>
      <c r="Y10" s="55">
        <v>42.311</v>
      </c>
      <c r="Z10" s="55">
        <v>19.863</v>
      </c>
      <c r="AA10" s="55">
        <v>4.5739999999999998</v>
      </c>
      <c r="AB10" s="55">
        <v>7.5940000000000003</v>
      </c>
      <c r="AC10" s="55"/>
      <c r="AD10" s="55">
        <v>165.64099999999999</v>
      </c>
      <c r="AE10" s="55">
        <v>12.15</v>
      </c>
      <c r="AF10" s="55">
        <v>30.792999999999999</v>
      </c>
      <c r="AG10" s="55">
        <v>100.398</v>
      </c>
      <c r="AH10" s="55">
        <v>0</v>
      </c>
      <c r="AI10" s="55">
        <v>12.907999999999999</v>
      </c>
      <c r="AJ10" s="55">
        <v>9.3919999999999995</v>
      </c>
      <c r="AK10" s="55">
        <v>0</v>
      </c>
      <c r="AL10" s="55"/>
      <c r="AM10" s="55">
        <v>574.87</v>
      </c>
      <c r="AN10" s="55">
        <v>22.888999999999999</v>
      </c>
      <c r="AO10" s="55">
        <v>7.133</v>
      </c>
      <c r="AP10" s="55">
        <v>25.274999999999999</v>
      </c>
      <c r="AQ10" s="55">
        <v>450.19099999999997</v>
      </c>
      <c r="AR10" s="55">
        <v>67.777000000000001</v>
      </c>
      <c r="AS10" s="55">
        <v>1.605</v>
      </c>
      <c r="AT10" s="55">
        <v>1.8207657603852567E-14</v>
      </c>
      <c r="BE10" s="56">
        <v>138.49325442031895</v>
      </c>
      <c r="BF10" s="56">
        <v>1582.4005162056899</v>
      </c>
      <c r="BH10" s="43">
        <v>45.1</v>
      </c>
      <c r="BI10" s="43">
        <v>20</v>
      </c>
      <c r="BJ10" s="43">
        <v>34.700000000000003</v>
      </c>
      <c r="BK10" s="43">
        <v>0.2</v>
      </c>
      <c r="BM10" s="57">
        <v>6116.7075895680991</v>
      </c>
      <c r="BN10" s="57">
        <v>43516.07910576096</v>
      </c>
      <c r="BO10" s="57">
        <v>863.44297515958726</v>
      </c>
      <c r="BP10" s="57">
        <v>43643.269194706736</v>
      </c>
      <c r="BQ10" s="57">
        <v>8304.666960452987</v>
      </c>
      <c r="BR10" s="57">
        <v>71483.101564446493</v>
      </c>
    </row>
    <row r="11" spans="1:70" x14ac:dyDescent="0.25">
      <c r="G11" s="43">
        <v>5</v>
      </c>
      <c r="H11" s="43">
        <v>2007</v>
      </c>
      <c r="I11" s="47">
        <v>63645065</v>
      </c>
      <c r="J11" s="47">
        <v>1945670</v>
      </c>
      <c r="K11" s="51">
        <v>2015415</v>
      </c>
      <c r="L11" s="51">
        <f t="shared" si="0"/>
        <v>30570.634188212392</v>
      </c>
      <c r="N11" s="54">
        <v>0.125879977431617</v>
      </c>
      <c r="O11" s="55">
        <v>154.47200000000001</v>
      </c>
      <c r="P11" s="55">
        <v>5.4880000000000004</v>
      </c>
      <c r="Q11" s="55">
        <v>68.381</v>
      </c>
      <c r="R11" s="55">
        <v>31.132999999999999</v>
      </c>
      <c r="S11" s="55">
        <v>8.9190000000000005</v>
      </c>
      <c r="T11" s="55">
        <v>36.631</v>
      </c>
      <c r="U11" s="55">
        <v>3.8450000000000002</v>
      </c>
      <c r="V11" s="55">
        <v>7.4999999999999997E-2</v>
      </c>
      <c r="W11" s="55">
        <v>31.655000000000001</v>
      </c>
      <c r="X11" s="55">
        <v>51.531999999999996</v>
      </c>
      <c r="Y11" s="55">
        <v>39.061</v>
      </c>
      <c r="Z11" s="55">
        <v>20.126000000000001</v>
      </c>
      <c r="AA11" s="55">
        <v>4.4370000000000003</v>
      </c>
      <c r="AB11" s="55">
        <v>7.6619999999999999</v>
      </c>
      <c r="AC11" s="55"/>
      <c r="AD11" s="55">
        <v>171.27600000000001</v>
      </c>
      <c r="AE11" s="55">
        <v>12.977</v>
      </c>
      <c r="AF11" s="55">
        <v>27.312999999999999</v>
      </c>
      <c r="AG11" s="55">
        <v>101.568</v>
      </c>
      <c r="AH11" s="55">
        <v>0</v>
      </c>
      <c r="AI11" s="55">
        <v>20.047000000000001</v>
      </c>
      <c r="AJ11" s="55">
        <v>9.3710000000000004</v>
      </c>
      <c r="AK11" s="55">
        <v>0</v>
      </c>
      <c r="AL11" s="55"/>
      <c r="AM11" s="55">
        <v>569.41700000000003</v>
      </c>
      <c r="AN11" s="55">
        <v>24.446000000000002</v>
      </c>
      <c r="AO11" s="55">
        <v>6.1630000000000003</v>
      </c>
      <c r="AP11" s="55">
        <v>25.738</v>
      </c>
      <c r="AQ11" s="55">
        <v>439.73</v>
      </c>
      <c r="AR11" s="55">
        <v>71.563999999999993</v>
      </c>
      <c r="AS11" s="55">
        <v>1.776</v>
      </c>
      <c r="AT11" s="55">
        <v>6.7279515292284486E-14</v>
      </c>
      <c r="BE11" s="56">
        <v>133.90691247212112</v>
      </c>
      <c r="BF11" s="56">
        <v>1566.8011215438089</v>
      </c>
      <c r="BH11" s="43">
        <v>43.3</v>
      </c>
      <c r="BI11" s="43">
        <v>20.9</v>
      </c>
      <c r="BJ11" s="43">
        <v>35.5</v>
      </c>
      <c r="BK11" s="43">
        <v>0.3</v>
      </c>
      <c r="BM11" s="57">
        <v>6232.141812880508</v>
      </c>
      <c r="BN11" s="57">
        <v>43589.767841788482</v>
      </c>
      <c r="BO11" s="57">
        <v>1591.5081444024077</v>
      </c>
      <c r="BP11" s="57">
        <v>44164.274469041753</v>
      </c>
      <c r="BQ11" s="57">
        <v>8549.6409045397668</v>
      </c>
      <c r="BR11" s="57">
        <v>67918.989810625571</v>
      </c>
    </row>
    <row r="12" spans="1:70" x14ac:dyDescent="0.25">
      <c r="G12" s="43">
        <v>6</v>
      </c>
      <c r="H12" s="43">
        <v>2008</v>
      </c>
      <c r="I12" s="47">
        <v>64007193</v>
      </c>
      <c r="J12" s="47">
        <v>1995850</v>
      </c>
      <c r="K12" s="51">
        <v>2019351</v>
      </c>
      <c r="L12" s="51">
        <f t="shared" si="0"/>
        <v>31181.651724674131</v>
      </c>
      <c r="N12" s="54">
        <v>0.13076299029003199</v>
      </c>
      <c r="O12" s="55">
        <v>156.30799999999999</v>
      </c>
      <c r="P12" s="55">
        <v>5.1959999999999997</v>
      </c>
      <c r="Q12" s="55">
        <v>67.471000000000004</v>
      </c>
      <c r="R12" s="55">
        <v>32.332000000000001</v>
      </c>
      <c r="S12" s="55">
        <v>10.179</v>
      </c>
      <c r="T12" s="55">
        <v>37.209000000000003</v>
      </c>
      <c r="U12" s="55">
        <v>3.8250000000000002</v>
      </c>
      <c r="V12" s="55">
        <v>9.6000000000000002E-2</v>
      </c>
      <c r="W12" s="55">
        <v>30.843</v>
      </c>
      <c r="X12" s="55">
        <v>50.463000000000001</v>
      </c>
      <c r="Y12" s="55">
        <v>42.402999999999999</v>
      </c>
      <c r="Z12" s="55">
        <v>20.27</v>
      </c>
      <c r="AA12" s="55">
        <v>4.484</v>
      </c>
      <c r="AB12" s="55">
        <v>7.8460000000000001</v>
      </c>
      <c r="AC12" s="55"/>
      <c r="AD12" s="55">
        <v>168.202</v>
      </c>
      <c r="AE12" s="55">
        <v>14.919</v>
      </c>
      <c r="AF12" s="55">
        <v>20.035</v>
      </c>
      <c r="AG12" s="55">
        <v>100.392</v>
      </c>
      <c r="AH12" s="55">
        <v>0</v>
      </c>
      <c r="AI12" s="55">
        <v>22.327000000000002</v>
      </c>
      <c r="AJ12" s="55">
        <v>10.529</v>
      </c>
      <c r="AK12" s="55">
        <v>0</v>
      </c>
      <c r="AL12" s="55"/>
      <c r="AM12" s="55">
        <v>573.51599999999996</v>
      </c>
      <c r="AN12" s="55">
        <v>23.062999999999999</v>
      </c>
      <c r="AO12" s="55">
        <v>5.3479999999999999</v>
      </c>
      <c r="AP12" s="55">
        <v>25.254999999999999</v>
      </c>
      <c r="AQ12" s="55">
        <v>439.447</v>
      </c>
      <c r="AR12" s="55">
        <v>78.540000000000006</v>
      </c>
      <c r="AS12" s="55">
        <v>1.863</v>
      </c>
      <c r="AT12" s="55">
        <v>-5.7287508070658077E-14</v>
      </c>
      <c r="BE12" s="56">
        <v>134.3248400104786</v>
      </c>
      <c r="BF12" s="56">
        <v>1534.7170189383185</v>
      </c>
      <c r="BH12" s="43">
        <v>43.5</v>
      </c>
      <c r="BI12" s="43">
        <v>21.6</v>
      </c>
      <c r="BJ12" s="43">
        <v>34.700000000000003</v>
      </c>
      <c r="BK12" s="43">
        <v>0.2</v>
      </c>
      <c r="BM12" s="57">
        <v>6432.8232966027426</v>
      </c>
      <c r="BN12" s="57">
        <v>44782.029234737747</v>
      </c>
      <c r="BO12" s="57">
        <v>2486.4859434625969</v>
      </c>
      <c r="BP12" s="57">
        <v>43123.756798530907</v>
      </c>
      <c r="BQ12" s="57">
        <v>9222.1752399319521</v>
      </c>
      <c r="BR12" s="57">
        <v>70525.882128247613</v>
      </c>
    </row>
    <row r="13" spans="1:70" x14ac:dyDescent="0.25">
      <c r="G13" s="43">
        <v>7</v>
      </c>
      <c r="H13" s="43">
        <v>2009</v>
      </c>
      <c r="I13" s="47">
        <v>64350226</v>
      </c>
      <c r="J13" s="47">
        <v>1939017</v>
      </c>
      <c r="K13" s="51">
        <v>1959955</v>
      </c>
      <c r="L13" s="51">
        <f t="shared" si="0"/>
        <v>30132.248486586512</v>
      </c>
      <c r="N13" s="54">
        <v>0.148844209270591</v>
      </c>
      <c r="O13" s="55">
        <v>149.827</v>
      </c>
      <c r="P13" s="55">
        <v>3.8959999999999999</v>
      </c>
      <c r="Q13" s="55">
        <v>65.600999999999999</v>
      </c>
      <c r="R13" s="55">
        <v>30.576000000000001</v>
      </c>
      <c r="S13" s="55">
        <v>10.718</v>
      </c>
      <c r="T13" s="55">
        <v>35.938000000000002</v>
      </c>
      <c r="U13" s="55">
        <v>2.9780000000000002</v>
      </c>
      <c r="V13" s="55">
        <v>0.122</v>
      </c>
      <c r="W13" s="55">
        <v>26.443999999999999</v>
      </c>
      <c r="X13" s="55">
        <v>49.561999999999998</v>
      </c>
      <c r="Y13" s="55">
        <v>42.064999999999998</v>
      </c>
      <c r="Z13" s="55">
        <v>21.850999999999999</v>
      </c>
      <c r="AA13" s="55">
        <v>4.5250000000000004</v>
      </c>
      <c r="AB13" s="55">
        <v>5.38</v>
      </c>
      <c r="AC13" s="55"/>
      <c r="AD13" s="55">
        <v>137.31800000000001</v>
      </c>
      <c r="AE13" s="55">
        <v>11.552</v>
      </c>
      <c r="AF13" s="55">
        <v>26.091999999999999</v>
      </c>
      <c r="AG13" s="55">
        <v>63.061</v>
      </c>
      <c r="AH13" s="55">
        <v>0</v>
      </c>
      <c r="AI13" s="55">
        <v>25.45</v>
      </c>
      <c r="AJ13" s="55">
        <v>11.163</v>
      </c>
      <c r="AK13" s="55">
        <v>0</v>
      </c>
      <c r="AL13" s="55"/>
      <c r="AM13" s="55">
        <v>535.63499999999999</v>
      </c>
      <c r="AN13" s="55">
        <v>21.667000000000002</v>
      </c>
      <c r="AO13" s="55">
        <v>4.7240000000000002</v>
      </c>
      <c r="AP13" s="55">
        <v>22.855</v>
      </c>
      <c r="AQ13" s="55">
        <v>409.73599999999999</v>
      </c>
      <c r="AR13" s="55">
        <v>74.632999999999996</v>
      </c>
      <c r="AS13" s="55">
        <v>2.02</v>
      </c>
      <c r="AT13" s="55">
        <v>-1.8207657603852567E-14</v>
      </c>
      <c r="BE13" s="56">
        <v>132.29895584337396</v>
      </c>
      <c r="BF13" s="56">
        <v>1529.7253345160048</v>
      </c>
      <c r="BH13" s="43">
        <v>43.9</v>
      </c>
      <c r="BI13" s="43">
        <v>22</v>
      </c>
      <c r="BJ13" s="43">
        <v>34</v>
      </c>
      <c r="BK13" s="43">
        <v>0.2</v>
      </c>
      <c r="BM13" s="57">
        <v>6551.8260293239491</v>
      </c>
      <c r="BN13" s="57">
        <v>43398.968185726568</v>
      </c>
      <c r="BO13" s="57">
        <v>2639.7237274024073</v>
      </c>
      <c r="BP13" s="57">
        <v>42832.911368560337</v>
      </c>
      <c r="BQ13" s="57">
        <v>9883.1040503951626</v>
      </c>
      <c r="BR13" s="57">
        <v>66398.982525602958</v>
      </c>
    </row>
    <row r="14" spans="1:70" x14ac:dyDescent="0.25">
      <c r="G14" s="43">
        <v>8</v>
      </c>
      <c r="H14" s="43">
        <v>2010</v>
      </c>
      <c r="I14" s="47">
        <v>64658856</v>
      </c>
      <c r="J14" s="47">
        <v>1998481</v>
      </c>
      <c r="K14" s="51">
        <v>1998481</v>
      </c>
      <c r="L14" s="51">
        <f t="shared" si="0"/>
        <v>30908.078546889232</v>
      </c>
      <c r="N14" s="54">
        <v>0.158557700151403</v>
      </c>
      <c r="O14" s="55">
        <v>155.005</v>
      </c>
      <c r="P14" s="55">
        <v>4.548</v>
      </c>
      <c r="Q14" s="55">
        <v>64.647999999999996</v>
      </c>
      <c r="R14" s="55">
        <v>32.43</v>
      </c>
      <c r="S14" s="55">
        <v>11.571999999999999</v>
      </c>
      <c r="T14" s="55">
        <v>38.185000000000002</v>
      </c>
      <c r="U14" s="55">
        <v>3.5249999999999999</v>
      </c>
      <c r="V14" s="55">
        <v>9.9000000000000005E-2</v>
      </c>
      <c r="W14" s="55">
        <v>28.478999999999999</v>
      </c>
      <c r="X14" s="55">
        <v>49.667999999999999</v>
      </c>
      <c r="Y14" s="55">
        <v>43.103000000000002</v>
      </c>
      <c r="Z14" s="55">
        <v>22.962</v>
      </c>
      <c r="AA14" s="55">
        <v>4.5170000000000003</v>
      </c>
      <c r="AB14" s="55">
        <v>6.2770000000000001</v>
      </c>
      <c r="AC14" s="55"/>
      <c r="AD14" s="55">
        <v>160.79599999999999</v>
      </c>
      <c r="AE14" s="55">
        <v>10.864000000000001</v>
      </c>
      <c r="AF14" s="55">
        <v>25.827000000000002</v>
      </c>
      <c r="AG14" s="55">
        <v>85.326999999999998</v>
      </c>
      <c r="AH14" s="55">
        <v>0</v>
      </c>
      <c r="AI14" s="55">
        <v>27.478999999999999</v>
      </c>
      <c r="AJ14" s="55">
        <v>11.298999999999999</v>
      </c>
      <c r="AK14" s="55">
        <v>0</v>
      </c>
      <c r="AL14" s="55"/>
      <c r="AM14" s="55">
        <v>569.09699999999998</v>
      </c>
      <c r="AN14" s="55">
        <v>23.359000000000002</v>
      </c>
      <c r="AO14" s="55">
        <v>5.5229999999999997</v>
      </c>
      <c r="AP14" s="55">
        <v>26.713999999999999</v>
      </c>
      <c r="AQ14" s="55">
        <v>428.52100000000002</v>
      </c>
      <c r="AR14" s="55">
        <v>83.007000000000005</v>
      </c>
      <c r="AS14" s="55">
        <v>1.9730000000000001</v>
      </c>
      <c r="AT14" s="55">
        <v>-4.3742787170231168E-14</v>
      </c>
      <c r="BE14" s="56">
        <v>133.64600414014444</v>
      </c>
      <c r="BF14" s="56">
        <v>1521.6484283515981</v>
      </c>
      <c r="BH14" s="43">
        <v>43.5</v>
      </c>
      <c r="BI14" s="43">
        <v>22.4</v>
      </c>
      <c r="BJ14" s="43">
        <v>33.9</v>
      </c>
      <c r="BK14" s="43">
        <v>0.2</v>
      </c>
      <c r="BM14" s="57">
        <v>6799.0393787486046</v>
      </c>
      <c r="BN14" s="57">
        <v>45878.93379191745</v>
      </c>
      <c r="BO14" s="57">
        <v>2604.8630248856402</v>
      </c>
      <c r="BP14" s="57">
        <v>42885.987980460304</v>
      </c>
      <c r="BQ14" s="57">
        <v>11002.387512681449</v>
      </c>
      <c r="BR14" s="57">
        <v>69390.433275555231</v>
      </c>
    </row>
    <row r="15" spans="1:70" x14ac:dyDescent="0.25">
      <c r="G15" s="43">
        <v>9</v>
      </c>
      <c r="H15" s="43">
        <v>2011</v>
      </c>
      <c r="I15" s="47">
        <v>64978721</v>
      </c>
      <c r="J15" s="47">
        <v>2059284</v>
      </c>
      <c r="K15" s="51">
        <v>2040034</v>
      </c>
      <c r="L15" s="51">
        <f t="shared" si="0"/>
        <v>31691.667184400259</v>
      </c>
      <c r="N15" s="54">
        <v>0.15911040000000001</v>
      </c>
      <c r="O15" s="55">
        <v>143.82499999999999</v>
      </c>
      <c r="P15" s="55">
        <v>4.3360000000000003</v>
      </c>
      <c r="Q15" s="55">
        <v>63.378</v>
      </c>
      <c r="R15" s="55">
        <v>26.942</v>
      </c>
      <c r="S15" s="55">
        <v>9.9550000000000001</v>
      </c>
      <c r="T15" s="55">
        <v>35.904000000000003</v>
      </c>
      <c r="U15" s="55">
        <v>3.1949999999999998</v>
      </c>
      <c r="V15" s="55">
        <v>0.115</v>
      </c>
      <c r="W15" s="55">
        <v>27.966000000000001</v>
      </c>
      <c r="X15" s="55">
        <v>49.776000000000003</v>
      </c>
      <c r="Y15" s="55">
        <v>37.618000000000002</v>
      </c>
      <c r="Z15" s="55">
        <v>21.553000000000001</v>
      </c>
      <c r="AA15" s="55">
        <v>4.5579999999999998</v>
      </c>
      <c r="AB15" s="55">
        <v>2.3540000000000001</v>
      </c>
      <c r="AC15" s="55"/>
      <c r="AD15" s="55">
        <v>164.203</v>
      </c>
      <c r="AE15" s="55">
        <v>10.898999999999999</v>
      </c>
      <c r="AF15" s="55">
        <v>17.163</v>
      </c>
      <c r="AG15" s="55">
        <v>95.177999999999997</v>
      </c>
      <c r="AH15" s="55">
        <v>0</v>
      </c>
      <c r="AI15" s="55">
        <v>31.673999999999999</v>
      </c>
      <c r="AJ15" s="55">
        <v>9.2889999999999997</v>
      </c>
      <c r="AK15" s="55">
        <v>0</v>
      </c>
      <c r="AL15" s="55"/>
      <c r="AM15" s="55">
        <v>561.44799999999998</v>
      </c>
      <c r="AN15" s="55">
        <v>15.101000000000001</v>
      </c>
      <c r="AO15" s="55">
        <v>3.423</v>
      </c>
      <c r="AP15" s="55">
        <v>28.963999999999999</v>
      </c>
      <c r="AQ15" s="55">
        <v>442.38299999999998</v>
      </c>
      <c r="AR15" s="55">
        <v>69.471999999999994</v>
      </c>
      <c r="AS15" s="55">
        <v>2.105</v>
      </c>
      <c r="AT15" s="55">
        <v>1.8207657603852567E-14</v>
      </c>
      <c r="BE15" s="56">
        <v>126.24446455304175</v>
      </c>
      <c r="BF15" s="56">
        <v>1478.7593873887076</v>
      </c>
      <c r="BH15" s="43">
        <v>44.6</v>
      </c>
      <c r="BI15" s="43">
        <v>22.3</v>
      </c>
      <c r="BJ15" s="43">
        <v>33</v>
      </c>
      <c r="BK15" s="43">
        <v>0.1</v>
      </c>
      <c r="BM15" s="57">
        <v>6996.4618567435691</v>
      </c>
      <c r="BN15" s="57">
        <v>42988.993981083404</v>
      </c>
      <c r="BO15" s="57">
        <v>202.22705073086846</v>
      </c>
      <c r="BP15" s="57">
        <v>42659.226078333901</v>
      </c>
      <c r="BQ15" s="57">
        <v>9631.3315180664413</v>
      </c>
      <c r="BR15" s="57">
        <v>60532.370497716765</v>
      </c>
    </row>
    <row r="16" spans="1:70" x14ac:dyDescent="0.25">
      <c r="G16" s="43">
        <v>10</v>
      </c>
      <c r="H16" s="43">
        <v>2012</v>
      </c>
      <c r="I16" s="47">
        <v>65276983</v>
      </c>
      <c r="J16" s="47">
        <v>2086929</v>
      </c>
      <c r="K16" s="51">
        <v>2043761</v>
      </c>
      <c r="L16" s="51">
        <f t="shared" si="0"/>
        <v>31970.365419615056</v>
      </c>
      <c r="N16" s="54">
        <v>0.169176317894943</v>
      </c>
      <c r="O16" s="55">
        <v>148.04</v>
      </c>
      <c r="P16" s="55">
        <v>3.96</v>
      </c>
      <c r="Q16" s="55">
        <v>62.247999999999998</v>
      </c>
      <c r="R16" s="55">
        <v>30.689</v>
      </c>
      <c r="S16" s="55">
        <v>11.188000000000001</v>
      </c>
      <c r="T16" s="55">
        <v>37.325000000000003</v>
      </c>
      <c r="U16" s="55">
        <v>2.5030000000000001</v>
      </c>
      <c r="V16" s="55">
        <v>0.127</v>
      </c>
      <c r="W16" s="55">
        <v>28.135999999999999</v>
      </c>
      <c r="X16" s="55">
        <v>49.53</v>
      </c>
      <c r="Y16" s="55">
        <v>41.473999999999997</v>
      </c>
      <c r="Z16" s="55">
        <v>22.661000000000001</v>
      </c>
      <c r="AA16" s="55">
        <v>4.4509999999999996</v>
      </c>
      <c r="AB16" s="55">
        <v>1.7889999999999999</v>
      </c>
      <c r="AC16" s="55"/>
      <c r="AD16" s="55">
        <v>135.90299999999999</v>
      </c>
      <c r="AE16" s="55">
        <v>7.5179999999999998</v>
      </c>
      <c r="AF16" s="55">
        <v>9.9390000000000001</v>
      </c>
      <c r="AG16" s="55">
        <v>74.373000000000005</v>
      </c>
      <c r="AH16" s="55">
        <v>0</v>
      </c>
      <c r="AI16" s="55">
        <v>32.963999999999999</v>
      </c>
      <c r="AJ16" s="55">
        <v>11.061999999999999</v>
      </c>
      <c r="AK16" s="55">
        <v>4.7E-2</v>
      </c>
      <c r="AL16" s="55"/>
      <c r="AM16" s="55">
        <v>565.70399999999995</v>
      </c>
      <c r="AN16" s="55">
        <v>18.922000000000001</v>
      </c>
      <c r="AO16" s="55">
        <v>6.2130000000000001</v>
      </c>
      <c r="AP16" s="55">
        <v>24.427</v>
      </c>
      <c r="AQ16" s="55">
        <v>425.40600000000001</v>
      </c>
      <c r="AR16" s="55">
        <v>87.915000000000006</v>
      </c>
      <c r="AS16" s="55">
        <v>2.2269999999999999</v>
      </c>
      <c r="AT16" s="55">
        <v>0.59399999999991282</v>
      </c>
      <c r="BE16" s="56">
        <v>126.13656880623518</v>
      </c>
      <c r="BF16" s="56">
        <v>1485.0814602413564</v>
      </c>
      <c r="BH16" s="43">
        <v>44.2</v>
      </c>
      <c r="BI16" s="43">
        <v>22.5</v>
      </c>
      <c r="BJ16" s="43">
        <v>33.1</v>
      </c>
      <c r="BK16" s="43">
        <v>0.1</v>
      </c>
      <c r="BM16" s="57">
        <v>7275.6772746225706</v>
      </c>
      <c r="BN16" s="57">
        <v>44403.611349957006</v>
      </c>
      <c r="BO16" s="57">
        <v>3002.7090201453138</v>
      </c>
      <c r="BP16" s="57">
        <v>42679.347221158016</v>
      </c>
      <c r="BQ16" s="57">
        <v>10808.271602550767</v>
      </c>
      <c r="BR16" s="57">
        <v>63887.615814304445</v>
      </c>
    </row>
    <row r="17" spans="7:70" x14ac:dyDescent="0.25">
      <c r="G17" s="43">
        <v>11</v>
      </c>
      <c r="H17" s="43">
        <v>2013</v>
      </c>
      <c r="I17" s="47">
        <v>65600350</v>
      </c>
      <c r="J17" s="47">
        <v>2115256</v>
      </c>
      <c r="K17" s="51">
        <v>2055538</v>
      </c>
      <c r="L17" s="51">
        <f t="shared" si="0"/>
        <v>32244.584060908212</v>
      </c>
      <c r="N17" s="54">
        <v>0.17796761961124899</v>
      </c>
      <c r="O17" s="55">
        <v>151.85300000000001</v>
      </c>
      <c r="P17" s="55">
        <v>4.1920000000000002</v>
      </c>
      <c r="Q17" s="55">
        <v>62.052</v>
      </c>
      <c r="R17" s="55">
        <v>33.048999999999999</v>
      </c>
      <c r="S17" s="55">
        <v>12.212</v>
      </c>
      <c r="T17" s="55">
        <v>37.893999999999998</v>
      </c>
      <c r="U17" s="55">
        <v>2.3380000000000001</v>
      </c>
      <c r="V17" s="55">
        <v>0.11600000000000001</v>
      </c>
      <c r="W17" s="55">
        <v>30.039000000000001</v>
      </c>
      <c r="X17" s="55">
        <v>49.262999999999998</v>
      </c>
      <c r="Y17" s="55">
        <v>43.427999999999997</v>
      </c>
      <c r="Z17" s="55">
        <v>23.073</v>
      </c>
      <c r="AA17" s="55">
        <v>4.577</v>
      </c>
      <c r="AB17" s="55">
        <v>1.4730000000000001</v>
      </c>
      <c r="AC17" s="55"/>
      <c r="AD17" s="55">
        <v>134.46899999999999</v>
      </c>
      <c r="AE17" s="55">
        <v>10.170999999999999</v>
      </c>
      <c r="AF17" s="55">
        <v>13.016</v>
      </c>
      <c r="AG17" s="55">
        <v>65.356999999999999</v>
      </c>
      <c r="AH17" s="55">
        <v>0</v>
      </c>
      <c r="AI17" s="55">
        <v>36.292000000000002</v>
      </c>
      <c r="AJ17" s="55">
        <v>9.5579999999999998</v>
      </c>
      <c r="AK17" s="55">
        <v>7.4999999999999997E-2</v>
      </c>
      <c r="AL17" s="55"/>
      <c r="AM17" s="55">
        <v>572.30799999999999</v>
      </c>
      <c r="AN17" s="55">
        <v>21.937999999999999</v>
      </c>
      <c r="AO17" s="55">
        <v>2.5489999999999999</v>
      </c>
      <c r="AP17" s="55">
        <v>19.568000000000001</v>
      </c>
      <c r="AQ17" s="55">
        <v>423.685</v>
      </c>
      <c r="AR17" s="55">
        <v>101.824</v>
      </c>
      <c r="AS17" s="55">
        <v>2.048</v>
      </c>
      <c r="AT17" s="55">
        <v>0.69600000000002815</v>
      </c>
      <c r="AV17" s="58">
        <v>0.15959999999999999</v>
      </c>
      <c r="AW17" s="58">
        <v>7.2900000000000006E-2</v>
      </c>
      <c r="AX17" s="59">
        <v>8.5500000000000007E-2</v>
      </c>
      <c r="AY17" s="59">
        <v>3.8800000000000001E-2</v>
      </c>
      <c r="AZ17" s="59"/>
      <c r="BA17" s="59"/>
      <c r="BB17" s="59"/>
      <c r="BC17" s="59"/>
      <c r="BE17" s="56">
        <v>125.97675158522975</v>
      </c>
      <c r="BF17" s="56">
        <v>1475.7014864645685</v>
      </c>
      <c r="BH17" s="43">
        <v>43.9</v>
      </c>
      <c r="BI17" s="43">
        <v>23.8</v>
      </c>
      <c r="BJ17" s="43">
        <v>32.200000000000003</v>
      </c>
      <c r="BK17" s="43">
        <v>0.2</v>
      </c>
      <c r="BM17" s="57">
        <v>7502.3123475175698</v>
      </c>
      <c r="BN17" s="57">
        <v>44603.439380911434</v>
      </c>
      <c r="BO17" s="57">
        <v>3041.7292352324453</v>
      </c>
      <c r="BP17" s="57">
        <v>42440.421926548006</v>
      </c>
      <c r="BQ17" s="57">
        <v>12028.588083853128</v>
      </c>
      <c r="BR17" s="57">
        <v>67588.6327531282</v>
      </c>
    </row>
    <row r="18" spans="7:70" x14ac:dyDescent="0.25">
      <c r="G18" s="43">
        <v>12</v>
      </c>
      <c r="H18" s="43">
        <v>2014</v>
      </c>
      <c r="I18" s="47">
        <v>65889148</v>
      </c>
      <c r="J18" s="47">
        <v>2139964</v>
      </c>
      <c r="K18" s="51">
        <v>2068624</v>
      </c>
      <c r="L18" s="51">
        <f t="shared" si="0"/>
        <v>32478.246645411167</v>
      </c>
      <c r="N18" s="54">
        <v>0.177935588042367</v>
      </c>
      <c r="O18" s="55">
        <v>141.74799999999999</v>
      </c>
      <c r="P18" s="55">
        <v>4.2350000000000003</v>
      </c>
      <c r="Q18" s="55">
        <v>60.424999999999997</v>
      </c>
      <c r="R18" s="55">
        <v>28.131</v>
      </c>
      <c r="S18" s="55">
        <v>10.93</v>
      </c>
      <c r="T18" s="55">
        <v>35.712000000000003</v>
      </c>
      <c r="U18" s="55">
        <v>2.2170000000000001</v>
      </c>
      <c r="V18" s="55">
        <v>9.9000000000000005E-2</v>
      </c>
      <c r="W18" s="55">
        <v>27.914999999999999</v>
      </c>
      <c r="X18" s="55">
        <v>49.534999999999997</v>
      </c>
      <c r="Y18" s="55">
        <v>37.353999999999999</v>
      </c>
      <c r="Z18" s="55">
        <v>21.033000000000001</v>
      </c>
      <c r="AA18" s="55">
        <v>4.5380000000000003</v>
      </c>
      <c r="AB18" s="55">
        <v>1.3720000000000001</v>
      </c>
      <c r="AC18" s="55"/>
      <c r="AD18" s="55">
        <v>122.029</v>
      </c>
      <c r="AE18" s="55">
        <v>9.3109999999999999</v>
      </c>
      <c r="AF18" s="55">
        <v>9.1590000000000007</v>
      </c>
      <c r="AG18" s="55">
        <v>49.853999999999999</v>
      </c>
      <c r="AH18" s="55">
        <v>0</v>
      </c>
      <c r="AI18" s="55">
        <v>41.936</v>
      </c>
      <c r="AJ18" s="55">
        <v>11.499000000000001</v>
      </c>
      <c r="AK18" s="55">
        <v>0.27</v>
      </c>
      <c r="AL18" s="55"/>
      <c r="AM18" s="55">
        <v>562.77599999999995</v>
      </c>
      <c r="AN18" s="55">
        <v>9.5239999999999991</v>
      </c>
      <c r="AO18" s="55">
        <v>1.806</v>
      </c>
      <c r="AP18" s="55">
        <v>15.228</v>
      </c>
      <c r="AQ18" s="55">
        <v>436.47399999999999</v>
      </c>
      <c r="AR18" s="55">
        <v>97.203000000000003</v>
      </c>
      <c r="AS18" s="55">
        <v>1.988</v>
      </c>
      <c r="AT18" s="55">
        <v>0.55299999999993998</v>
      </c>
      <c r="AV18" s="60">
        <v>0.16200000000000001</v>
      </c>
      <c r="AW18" s="60">
        <v>7.6200000000000004E-2</v>
      </c>
      <c r="AX18" s="59">
        <v>9.3100000000000002E-2</v>
      </c>
      <c r="AY18" s="59">
        <v>3.7900000000000003E-2</v>
      </c>
      <c r="AZ18" s="59"/>
      <c r="BA18" s="59"/>
      <c r="BB18" s="59"/>
      <c r="BC18" s="59"/>
      <c r="BE18" s="56">
        <v>120.12719566243069</v>
      </c>
      <c r="BF18" s="56">
        <v>1419.0227807467263</v>
      </c>
      <c r="BH18" s="43">
        <v>45.1</v>
      </c>
      <c r="BI18" s="43">
        <v>23.6</v>
      </c>
      <c r="BJ18" s="43">
        <v>31.2</v>
      </c>
      <c r="BK18" s="56">
        <v>0.1</v>
      </c>
      <c r="BM18" s="51">
        <v>7699.7599448690262</v>
      </c>
      <c r="BN18" s="51">
        <v>42112.295786758383</v>
      </c>
      <c r="BO18" s="51">
        <v>3341.0767171240573</v>
      </c>
      <c r="BP18" s="51">
        <v>42843.480045680466</v>
      </c>
      <c r="BQ18" s="51">
        <v>10641.933690650563</v>
      </c>
      <c r="BR18" s="51">
        <v>59807.786670065594</v>
      </c>
    </row>
    <row r="19" spans="7:70" x14ac:dyDescent="0.25">
      <c r="G19" s="43">
        <v>13</v>
      </c>
      <c r="H19" s="43">
        <v>2015</v>
      </c>
      <c r="I19" s="47">
        <v>66415161</v>
      </c>
      <c r="J19" s="47">
        <v>2181064</v>
      </c>
      <c r="K19" s="51">
        <v>2094982</v>
      </c>
      <c r="L19" s="51">
        <f>(J19*1000000)/I19</f>
        <v>32839.851129774419</v>
      </c>
      <c r="U19" s="55"/>
      <c r="AV19" s="60">
        <v>0.16750000000000001</v>
      </c>
      <c r="AW19" s="61">
        <v>7.3300000000000004E-2</v>
      </c>
      <c r="AX19" s="59">
        <v>9.4899999999999998E-2</v>
      </c>
      <c r="AY19" s="59">
        <v>3.6700000000000003E-2</v>
      </c>
      <c r="AZ19" s="59"/>
      <c r="BA19" s="59">
        <v>1.2686999999999999</v>
      </c>
      <c r="BB19" s="59">
        <v>1.0477000000000001</v>
      </c>
      <c r="BC19" s="59">
        <v>0.73755999999999999</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3nb4NeONg8jX/qvHW1xMDqg2uDrpm8b+MC6HYXxiuQzsJoaHkeYqfd1hVgBmblaxipL5s0/SYwUkSxYa2GnAKw==" saltValue="pY+S3LdKG41X3n9b/N0Y/w=="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R69"/>
  <sheetViews>
    <sheetView topLeftCell="AQ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56</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90</v>
      </c>
      <c r="D4" s="51">
        <v>357376</v>
      </c>
      <c r="E4" s="51" t="s">
        <v>76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82500849</v>
      </c>
      <c r="J9" s="47">
        <v>2300860</v>
      </c>
      <c r="K9" s="51">
        <v>2426546.4</v>
      </c>
      <c r="L9" s="51">
        <f>(J9*1000000)/I9</f>
        <v>27888.925118819079</v>
      </c>
      <c r="N9" s="54">
        <v>6.8286776764930404E-2</v>
      </c>
      <c r="O9" s="55">
        <v>218.45599999999999</v>
      </c>
      <c r="P9" s="55">
        <v>8.2370000000000001</v>
      </c>
      <c r="Q9" s="55">
        <v>90.308999999999997</v>
      </c>
      <c r="R9" s="55">
        <v>55.136000000000003</v>
      </c>
      <c r="S9" s="55">
        <v>8.8409999999999993</v>
      </c>
      <c r="T9" s="55">
        <v>44.906999999999996</v>
      </c>
      <c r="U9" s="55">
        <v>10.750999999999999</v>
      </c>
      <c r="V9" s="55">
        <v>0.27600000000000002</v>
      </c>
      <c r="W9" s="55">
        <v>59.093000000000004</v>
      </c>
      <c r="X9" s="55">
        <v>62.320999999999998</v>
      </c>
      <c r="Y9" s="55">
        <v>63.497999999999998</v>
      </c>
      <c r="Z9" s="55">
        <v>33.192999999999998</v>
      </c>
      <c r="AA9" s="55">
        <v>1.4999999999999999E-2</v>
      </c>
      <c r="AB9" s="55">
        <v>0.33600000000000002</v>
      </c>
      <c r="AC9" s="55"/>
      <c r="AD9" s="55">
        <v>493.99900000000002</v>
      </c>
      <c r="AE9" s="55">
        <v>168.59800000000001</v>
      </c>
      <c r="AF9" s="55">
        <v>9.3290000000000006</v>
      </c>
      <c r="AG9" s="55">
        <v>271.41500000000002</v>
      </c>
      <c r="AH9" s="55">
        <v>0</v>
      </c>
      <c r="AI9" s="55">
        <v>24.771000000000001</v>
      </c>
      <c r="AJ9" s="55">
        <v>15.763</v>
      </c>
      <c r="AK9" s="55">
        <v>4.1230000000000002</v>
      </c>
      <c r="AL9" s="55"/>
      <c r="AM9" s="55">
        <v>622.57899999999995</v>
      </c>
      <c r="AN9" s="55">
        <v>288.142</v>
      </c>
      <c r="AO9" s="55">
        <v>11.997</v>
      </c>
      <c r="AP9" s="55">
        <v>83.608000000000004</v>
      </c>
      <c r="AQ9" s="55">
        <v>163.05500000000001</v>
      </c>
      <c r="AR9" s="55">
        <v>69.284000000000006</v>
      </c>
      <c r="AS9" s="55">
        <v>3.2519999999999998</v>
      </c>
      <c r="AT9" s="55">
        <v>3.2409999999999384</v>
      </c>
      <c r="BE9" s="56">
        <v>140.90395954220421</v>
      </c>
      <c r="BF9" s="56">
        <v>2599.0080082477843</v>
      </c>
      <c r="BH9" s="43">
        <v>31.2</v>
      </c>
      <c r="BI9" s="43">
        <v>17.600000000000001</v>
      </c>
      <c r="BJ9" s="43">
        <v>47.9</v>
      </c>
      <c r="BK9" s="43">
        <v>3.3</v>
      </c>
      <c r="BM9" s="57">
        <v>5497.128729716911</v>
      </c>
      <c r="BN9" s="57">
        <v>52556.663800515904</v>
      </c>
      <c r="BO9" s="57">
        <v>1979.7041371888736</v>
      </c>
      <c r="BP9" s="57">
        <v>52887.898747124818</v>
      </c>
      <c r="BQ9" s="57">
        <v>7767.7025828124933</v>
      </c>
      <c r="BR9" s="57">
        <v>113751.19680274179</v>
      </c>
    </row>
    <row r="10" spans="1:70" x14ac:dyDescent="0.25">
      <c r="G10" s="43">
        <v>4</v>
      </c>
      <c r="H10" s="43">
        <v>2006</v>
      </c>
      <c r="I10" s="47">
        <v>82437995</v>
      </c>
      <c r="J10" s="47">
        <v>2393250</v>
      </c>
      <c r="K10" s="51">
        <v>2516332.5</v>
      </c>
      <c r="L10" s="51">
        <f t="shared" ref="L10:L24" si="0">(J10*1000000)/I10</f>
        <v>29030.909837144874</v>
      </c>
      <c r="N10" s="54">
        <v>6.9522484704944806E-2</v>
      </c>
      <c r="O10" s="55">
        <v>223.42400000000001</v>
      </c>
      <c r="P10" s="55">
        <v>9.0519999999999996</v>
      </c>
      <c r="Q10" s="55">
        <v>91.218999999999994</v>
      </c>
      <c r="R10" s="55">
        <v>56.112000000000002</v>
      </c>
      <c r="S10" s="55">
        <v>10.590999999999999</v>
      </c>
      <c r="T10" s="55">
        <v>45.396999999999998</v>
      </c>
      <c r="U10" s="55">
        <v>10.741</v>
      </c>
      <c r="V10" s="55">
        <v>0.31</v>
      </c>
      <c r="W10" s="55">
        <v>59.889000000000003</v>
      </c>
      <c r="X10" s="55">
        <v>63.405999999999999</v>
      </c>
      <c r="Y10" s="55">
        <v>63.899000000000001</v>
      </c>
      <c r="Z10" s="55">
        <v>35.96</v>
      </c>
      <c r="AA10" s="55">
        <v>8.0000000000000002E-3</v>
      </c>
      <c r="AB10" s="55">
        <v>0.26100000000000001</v>
      </c>
      <c r="AC10" s="55"/>
      <c r="AD10" s="55">
        <v>494.26600000000002</v>
      </c>
      <c r="AE10" s="55">
        <v>161.852</v>
      </c>
      <c r="AF10" s="55">
        <v>8.5719999999999992</v>
      </c>
      <c r="AG10" s="55">
        <v>272.82900000000001</v>
      </c>
      <c r="AH10" s="55">
        <v>0</v>
      </c>
      <c r="AI10" s="55">
        <v>27.765999999999998</v>
      </c>
      <c r="AJ10" s="55">
        <v>18.927</v>
      </c>
      <c r="AK10" s="55">
        <v>4.32</v>
      </c>
      <c r="AL10" s="55"/>
      <c r="AM10" s="55">
        <v>639.49199999999996</v>
      </c>
      <c r="AN10" s="55">
        <v>288.935</v>
      </c>
      <c r="AO10" s="55">
        <v>10.955</v>
      </c>
      <c r="AP10" s="55">
        <v>86.248000000000005</v>
      </c>
      <c r="AQ10" s="55">
        <v>167.26900000000001</v>
      </c>
      <c r="AR10" s="55">
        <v>78.397999999999996</v>
      </c>
      <c r="AS10" s="55">
        <v>3.907</v>
      </c>
      <c r="AT10" s="55">
        <v>3.7800000000000118</v>
      </c>
      <c r="BE10" s="56">
        <v>139.76849132800621</v>
      </c>
      <c r="BF10" s="56">
        <v>2562.6629615528964</v>
      </c>
      <c r="BH10" s="43">
        <v>27.9</v>
      </c>
      <c r="BI10" s="43">
        <v>14.6</v>
      </c>
      <c r="BJ10" s="43">
        <v>55.5</v>
      </c>
      <c r="BK10" s="43">
        <v>2.1</v>
      </c>
      <c r="BM10" s="57">
        <v>6252.778252183909</v>
      </c>
      <c r="BN10" s="57">
        <v>52945.399828030953</v>
      </c>
      <c r="BO10" s="57">
        <v>3491.8848518915484</v>
      </c>
      <c r="BP10" s="57">
        <v>53635.658685676754</v>
      </c>
      <c r="BQ10" s="57">
        <v>8138.3650065592201</v>
      </c>
      <c r="BR10" s="57">
        <v>117060.90541928493</v>
      </c>
    </row>
    <row r="11" spans="1:70" x14ac:dyDescent="0.25">
      <c r="G11" s="43">
        <v>5</v>
      </c>
      <c r="H11" s="43">
        <v>2007</v>
      </c>
      <c r="I11" s="47">
        <v>82314906</v>
      </c>
      <c r="J11" s="47">
        <v>2513230</v>
      </c>
      <c r="K11" s="51">
        <v>2598378.4</v>
      </c>
      <c r="L11" s="51">
        <f t="shared" si="0"/>
        <v>30531.894186941063</v>
      </c>
      <c r="N11" s="54">
        <v>8.3618966548719406E-2</v>
      </c>
      <c r="O11" s="55">
        <v>210.23099999999999</v>
      </c>
      <c r="P11" s="55">
        <v>9.0579999999999998</v>
      </c>
      <c r="Q11" s="55">
        <v>79.954999999999998</v>
      </c>
      <c r="R11" s="55">
        <v>53.46</v>
      </c>
      <c r="S11" s="55">
        <v>11.537000000000001</v>
      </c>
      <c r="T11" s="55">
        <v>45.515999999999998</v>
      </c>
      <c r="U11" s="55">
        <v>10.202999999999999</v>
      </c>
      <c r="V11" s="55">
        <v>0.501</v>
      </c>
      <c r="W11" s="55">
        <v>62.4</v>
      </c>
      <c r="X11" s="55">
        <v>62.38</v>
      </c>
      <c r="Y11" s="55">
        <v>54.433999999999997</v>
      </c>
      <c r="Z11" s="55">
        <v>30.823</v>
      </c>
      <c r="AA11" s="55">
        <v>0</v>
      </c>
      <c r="AB11" s="55">
        <v>0.19400000000000001</v>
      </c>
      <c r="AC11" s="55"/>
      <c r="AD11" s="55">
        <v>468.154</v>
      </c>
      <c r="AE11" s="55">
        <v>156.45699999999999</v>
      </c>
      <c r="AF11" s="55">
        <v>6.5789999999999997</v>
      </c>
      <c r="AG11" s="55">
        <v>250.35300000000001</v>
      </c>
      <c r="AH11" s="55">
        <v>0</v>
      </c>
      <c r="AI11" s="55">
        <v>29.826000000000001</v>
      </c>
      <c r="AJ11" s="55">
        <v>19.734999999999999</v>
      </c>
      <c r="AK11" s="55">
        <v>5.2039999999999997</v>
      </c>
      <c r="AL11" s="55"/>
      <c r="AM11" s="55">
        <v>640.57799999999997</v>
      </c>
      <c r="AN11" s="55">
        <v>297.10599999999999</v>
      </c>
      <c r="AO11" s="55">
        <v>10.007</v>
      </c>
      <c r="AP11" s="55">
        <v>90.778999999999996</v>
      </c>
      <c r="AQ11" s="55">
        <v>140.53399999999999</v>
      </c>
      <c r="AR11" s="55">
        <v>95.234999999999999</v>
      </c>
      <c r="AS11" s="55">
        <v>4.5309999999999997</v>
      </c>
      <c r="AT11" s="55">
        <v>2.3860000000000303</v>
      </c>
      <c r="BE11" s="56">
        <v>128.44972700916392</v>
      </c>
      <c r="BF11" s="56">
        <v>2623.3736051246246</v>
      </c>
      <c r="BH11" s="43">
        <v>29.1</v>
      </c>
      <c r="BI11" s="43">
        <v>16.2</v>
      </c>
      <c r="BJ11" s="43">
        <v>53.3</v>
      </c>
      <c r="BK11" s="43">
        <v>1.4</v>
      </c>
      <c r="BM11" s="57">
        <v>7192.2734992948735</v>
      </c>
      <c r="BN11" s="57">
        <v>53061.736887360283</v>
      </c>
      <c r="BO11" s="57">
        <v>3990.4236849382442</v>
      </c>
      <c r="BP11" s="57">
        <v>52323.164699934809</v>
      </c>
      <c r="BQ11" s="57">
        <v>8780.270791715453</v>
      </c>
      <c r="BR11" s="57">
        <v>105003.34020033301</v>
      </c>
    </row>
    <row r="12" spans="1:70" x14ac:dyDescent="0.25">
      <c r="G12" s="43">
        <v>6</v>
      </c>
      <c r="H12" s="43">
        <v>2008</v>
      </c>
      <c r="I12" s="47">
        <v>82217837</v>
      </c>
      <c r="J12" s="47">
        <v>2561740</v>
      </c>
      <c r="K12" s="51">
        <v>2626501.1</v>
      </c>
      <c r="L12" s="51">
        <f t="shared" si="0"/>
        <v>31157.959069149434</v>
      </c>
      <c r="N12" s="54">
        <v>7.3974352771705401E-2</v>
      </c>
      <c r="O12" s="55">
        <v>217.643</v>
      </c>
      <c r="P12" s="55">
        <v>8.64</v>
      </c>
      <c r="Q12" s="55">
        <v>87.203999999999994</v>
      </c>
      <c r="R12" s="55">
        <v>54.965000000000003</v>
      </c>
      <c r="S12" s="55">
        <v>10.156000000000001</v>
      </c>
      <c r="T12" s="55">
        <v>45.363</v>
      </c>
      <c r="U12" s="55">
        <v>10.414999999999999</v>
      </c>
      <c r="V12" s="55">
        <v>0.90100000000000002</v>
      </c>
      <c r="W12" s="55">
        <v>61.417000000000002</v>
      </c>
      <c r="X12" s="55">
        <v>61.718000000000004</v>
      </c>
      <c r="Y12" s="55">
        <v>60.601999999999997</v>
      </c>
      <c r="Z12" s="55">
        <v>33.731000000000002</v>
      </c>
      <c r="AA12" s="55">
        <v>0</v>
      </c>
      <c r="AB12" s="55">
        <v>0.17599999999999999</v>
      </c>
      <c r="AC12" s="55"/>
      <c r="AD12" s="55">
        <v>478.74799999999999</v>
      </c>
      <c r="AE12" s="55">
        <v>161.08500000000001</v>
      </c>
      <c r="AF12" s="55">
        <v>6.1420000000000003</v>
      </c>
      <c r="AG12" s="55">
        <v>251.20599999999999</v>
      </c>
      <c r="AH12" s="55">
        <v>0</v>
      </c>
      <c r="AI12" s="55">
        <v>33.386000000000003</v>
      </c>
      <c r="AJ12" s="55">
        <v>24.574999999999999</v>
      </c>
      <c r="AK12" s="55">
        <v>2.3540000000000001</v>
      </c>
      <c r="AL12" s="55"/>
      <c r="AM12" s="55">
        <v>640.40599999999995</v>
      </c>
      <c r="AN12" s="55">
        <v>275.20800000000003</v>
      </c>
      <c r="AO12" s="55">
        <v>9.6780000000000008</v>
      </c>
      <c r="AP12" s="55">
        <v>100.51300000000001</v>
      </c>
      <c r="AQ12" s="55">
        <v>148.495</v>
      </c>
      <c r="AR12" s="55">
        <v>99.275000000000006</v>
      </c>
      <c r="AS12" s="55">
        <v>5.0270000000000001</v>
      </c>
      <c r="AT12" s="55">
        <v>2.2099999999999662</v>
      </c>
      <c r="BE12" s="56">
        <v>128.61711825376443</v>
      </c>
      <c r="BF12" s="56">
        <v>2599.8860315322377</v>
      </c>
      <c r="BH12" s="43">
        <v>28.5</v>
      </c>
      <c r="BI12" s="43">
        <v>15.4</v>
      </c>
      <c r="BJ12" s="43">
        <v>54.4</v>
      </c>
      <c r="BK12" s="43">
        <v>1.7</v>
      </c>
      <c r="BM12" s="57">
        <v>7957.3526420268863</v>
      </c>
      <c r="BN12" s="57">
        <v>52818.572656921751</v>
      </c>
      <c r="BO12" s="57">
        <v>3153.0853105993233</v>
      </c>
      <c r="BP12" s="57">
        <v>51470.535122237816</v>
      </c>
      <c r="BQ12" s="57">
        <v>8372.7331702117826</v>
      </c>
      <c r="BR12" s="57">
        <v>113184.27071678673</v>
      </c>
    </row>
    <row r="13" spans="1:70" x14ac:dyDescent="0.25">
      <c r="G13" s="43">
        <v>7</v>
      </c>
      <c r="H13" s="43">
        <v>2009</v>
      </c>
      <c r="I13" s="47">
        <v>82002356</v>
      </c>
      <c r="J13" s="47">
        <v>2460280</v>
      </c>
      <c r="K13" s="51">
        <v>2478921.7000000002</v>
      </c>
      <c r="L13" s="51">
        <f t="shared" si="0"/>
        <v>30002.552609585997</v>
      </c>
      <c r="N13" s="54">
        <v>9.2403003185015098E-2</v>
      </c>
      <c r="O13" s="55">
        <v>205.791</v>
      </c>
      <c r="P13" s="55">
        <v>7.218</v>
      </c>
      <c r="Q13" s="55">
        <v>82.875</v>
      </c>
      <c r="R13" s="55">
        <v>50.762</v>
      </c>
      <c r="S13" s="55">
        <v>10.974</v>
      </c>
      <c r="T13" s="55">
        <v>42.756999999999998</v>
      </c>
      <c r="U13" s="55">
        <v>10.212999999999999</v>
      </c>
      <c r="V13" s="55">
        <v>0.99199999999999999</v>
      </c>
      <c r="W13" s="55">
        <v>53.703000000000003</v>
      </c>
      <c r="X13" s="55">
        <v>60.595999999999997</v>
      </c>
      <c r="Y13" s="55">
        <v>58.542000000000002</v>
      </c>
      <c r="Z13" s="55">
        <v>32.776000000000003</v>
      </c>
      <c r="AA13" s="55">
        <v>0</v>
      </c>
      <c r="AB13" s="55">
        <v>0.17399999999999999</v>
      </c>
      <c r="AC13" s="55"/>
      <c r="AD13" s="55">
        <v>469.483</v>
      </c>
      <c r="AE13" s="55">
        <v>159.971</v>
      </c>
      <c r="AF13" s="55">
        <v>7.7450000000000001</v>
      </c>
      <c r="AG13" s="55">
        <v>232.47</v>
      </c>
      <c r="AH13" s="55">
        <v>0</v>
      </c>
      <c r="AI13" s="55">
        <v>37.985999999999997</v>
      </c>
      <c r="AJ13" s="55">
        <v>28.212</v>
      </c>
      <c r="AK13" s="55">
        <v>3.0990000000000002</v>
      </c>
      <c r="AL13" s="55"/>
      <c r="AM13" s="55">
        <v>595.61699999999996</v>
      </c>
      <c r="AN13" s="55">
        <v>253.447</v>
      </c>
      <c r="AO13" s="55">
        <v>10.066000000000001</v>
      </c>
      <c r="AP13" s="55">
        <v>88.926000000000002</v>
      </c>
      <c r="AQ13" s="55">
        <v>134.93199999999999</v>
      </c>
      <c r="AR13" s="55">
        <v>100.509</v>
      </c>
      <c r="AS13" s="55">
        <v>5.6239999999999997</v>
      </c>
      <c r="AT13" s="55">
        <v>2.1129999999999667</v>
      </c>
      <c r="BE13" s="56">
        <v>127.95563748454896</v>
      </c>
      <c r="BF13" s="56">
        <v>2562.3576541968273</v>
      </c>
      <c r="BH13" s="43">
        <v>29.2</v>
      </c>
      <c r="BI13" s="43">
        <v>16</v>
      </c>
      <c r="BJ13" s="43">
        <v>53.1</v>
      </c>
      <c r="BK13" s="43">
        <v>1.8</v>
      </c>
      <c r="BM13" s="57">
        <v>8635.8954497326195</v>
      </c>
      <c r="BN13" s="57">
        <v>49672.656921754082</v>
      </c>
      <c r="BO13" s="57">
        <v>2806.1857942611914</v>
      </c>
      <c r="BP13" s="57">
        <v>50468.005369467981</v>
      </c>
      <c r="BQ13" s="57">
        <v>9696.2501947987785</v>
      </c>
      <c r="BR13" s="57">
        <v>104934.36209410135</v>
      </c>
    </row>
    <row r="14" spans="1:70" x14ac:dyDescent="0.25">
      <c r="G14" s="43">
        <v>8</v>
      </c>
      <c r="H14" s="43">
        <v>2010</v>
      </c>
      <c r="I14" s="47">
        <v>81802257</v>
      </c>
      <c r="J14" s="47">
        <v>2580060</v>
      </c>
      <c r="K14" s="51">
        <v>2580060</v>
      </c>
      <c r="L14" s="51">
        <f t="shared" si="0"/>
        <v>31540.205547140344</v>
      </c>
      <c r="N14" s="54">
        <v>9.7668897892901105E-2</v>
      </c>
      <c r="O14" s="55">
        <v>219.65</v>
      </c>
      <c r="P14" s="55">
        <v>9.3789999999999996</v>
      </c>
      <c r="Q14" s="55">
        <v>83.168000000000006</v>
      </c>
      <c r="R14" s="55">
        <v>56.430999999999997</v>
      </c>
      <c r="S14" s="55">
        <v>12.670999999999999</v>
      </c>
      <c r="T14" s="55">
        <v>45.78</v>
      </c>
      <c r="U14" s="55">
        <v>11.268000000000001</v>
      </c>
      <c r="V14" s="55">
        <v>0.95299999999999996</v>
      </c>
      <c r="W14" s="55">
        <v>60.561999999999998</v>
      </c>
      <c r="X14" s="55">
        <v>61.100999999999999</v>
      </c>
      <c r="Y14" s="55">
        <v>62.454000000000001</v>
      </c>
      <c r="Z14" s="55">
        <v>35.356000000000002</v>
      </c>
      <c r="AA14" s="55">
        <v>0</v>
      </c>
      <c r="AB14" s="55">
        <v>0.17799999999999999</v>
      </c>
      <c r="AC14" s="55"/>
      <c r="AD14" s="55">
        <v>515.16800000000001</v>
      </c>
      <c r="AE14" s="55">
        <v>169.04300000000001</v>
      </c>
      <c r="AF14" s="55">
        <v>8.1440000000000001</v>
      </c>
      <c r="AG14" s="55">
        <v>257.17700000000002</v>
      </c>
      <c r="AH14" s="55">
        <v>0</v>
      </c>
      <c r="AI14" s="55">
        <v>41.563000000000002</v>
      </c>
      <c r="AJ14" s="55">
        <v>32.634999999999998</v>
      </c>
      <c r="AK14" s="55">
        <v>6.6059999999999999</v>
      </c>
      <c r="AL14" s="55"/>
      <c r="AM14" s="55">
        <v>632.98299999999995</v>
      </c>
      <c r="AN14" s="55">
        <v>262.89600000000002</v>
      </c>
      <c r="AO14" s="55">
        <v>8.7409999999999997</v>
      </c>
      <c r="AP14" s="55">
        <v>100.91200000000001</v>
      </c>
      <c r="AQ14" s="55">
        <v>140.55600000000001</v>
      </c>
      <c r="AR14" s="55">
        <v>111.209</v>
      </c>
      <c r="AS14" s="55">
        <v>6.3520000000000003</v>
      </c>
      <c r="AT14" s="55">
        <v>2.3169999999998687</v>
      </c>
      <c r="BE14" s="56">
        <v>129.05436307682768</v>
      </c>
      <c r="BF14" s="56">
        <v>2571.4542476754518</v>
      </c>
      <c r="BH14" s="43">
        <v>29</v>
      </c>
      <c r="BI14" s="43">
        <v>16</v>
      </c>
      <c r="BJ14" s="43">
        <v>53.3</v>
      </c>
      <c r="BK14" s="43">
        <v>1.7</v>
      </c>
      <c r="BM14" s="57">
        <v>9519.5713247515432</v>
      </c>
      <c r="BN14" s="57">
        <v>52590.541702493552</v>
      </c>
      <c r="BO14" s="57">
        <v>3073.9698072788415</v>
      </c>
      <c r="BP14" s="57">
        <v>51115.607709743417</v>
      </c>
      <c r="BQ14" s="57">
        <v>11297.295173718874</v>
      </c>
      <c r="BR14" s="57">
        <v>115669.32173338259</v>
      </c>
    </row>
    <row r="15" spans="1:70" x14ac:dyDescent="0.25">
      <c r="G15" s="43">
        <v>9</v>
      </c>
      <c r="H15" s="43">
        <v>2011</v>
      </c>
      <c r="I15" s="47">
        <v>80222065</v>
      </c>
      <c r="J15" s="47">
        <v>2703120</v>
      </c>
      <c r="K15" s="51">
        <v>2674490.2000000002</v>
      </c>
      <c r="L15" s="51">
        <f t="shared" si="0"/>
        <v>33695.467699566201</v>
      </c>
      <c r="N15" s="54">
        <v>0.1047038</v>
      </c>
      <c r="O15" s="55">
        <v>208.779</v>
      </c>
      <c r="P15" s="55">
        <v>9.4719999999999995</v>
      </c>
      <c r="Q15" s="55">
        <v>80.259</v>
      </c>
      <c r="R15" s="55">
        <v>50.756</v>
      </c>
      <c r="S15" s="55">
        <v>12.161</v>
      </c>
      <c r="T15" s="55">
        <v>45.189</v>
      </c>
      <c r="U15" s="55">
        <v>10.036</v>
      </c>
      <c r="V15" s="55">
        <v>0.90600000000000003</v>
      </c>
      <c r="W15" s="55">
        <v>60.837000000000003</v>
      </c>
      <c r="X15" s="55">
        <v>61.307000000000002</v>
      </c>
      <c r="Y15" s="55">
        <v>54.564</v>
      </c>
      <c r="Z15" s="55">
        <v>31.908999999999999</v>
      </c>
      <c r="AA15" s="55">
        <v>0</v>
      </c>
      <c r="AB15" s="55">
        <v>0.161</v>
      </c>
      <c r="AC15" s="55"/>
      <c r="AD15" s="55">
        <v>467.23700000000002</v>
      </c>
      <c r="AE15" s="55">
        <v>153.053</v>
      </c>
      <c r="AF15" s="55">
        <v>5.1020000000000003</v>
      </c>
      <c r="AG15" s="55">
        <v>222.22800000000001</v>
      </c>
      <c r="AH15" s="55">
        <v>0</v>
      </c>
      <c r="AI15" s="55">
        <v>45.442999999999998</v>
      </c>
      <c r="AJ15" s="55">
        <v>34.707999999999998</v>
      </c>
      <c r="AK15" s="55">
        <v>6.7030000000000003</v>
      </c>
      <c r="AL15" s="55"/>
      <c r="AM15" s="55">
        <v>613.06799999999998</v>
      </c>
      <c r="AN15" s="55">
        <v>262.46899999999999</v>
      </c>
      <c r="AO15" s="55">
        <v>7.1619999999999999</v>
      </c>
      <c r="AP15" s="55">
        <v>97.14</v>
      </c>
      <c r="AQ15" s="55">
        <v>107.971</v>
      </c>
      <c r="AR15" s="55">
        <v>129.613</v>
      </c>
      <c r="AS15" s="55">
        <v>6.4009999999999998</v>
      </c>
      <c r="AT15" s="55">
        <v>2.3119999999999656</v>
      </c>
      <c r="BE15" s="56">
        <v>118.42706459923201</v>
      </c>
      <c r="BF15" s="56">
        <v>2637.1068257726556</v>
      </c>
      <c r="BH15" s="43">
        <v>28.8</v>
      </c>
      <c r="BI15" s="43">
        <v>16.100000000000001</v>
      </c>
      <c r="BJ15" s="43">
        <v>53.6</v>
      </c>
      <c r="BK15" s="43">
        <v>1.6</v>
      </c>
      <c r="BM15" s="57">
        <v>10827.79948237471</v>
      </c>
      <c r="BN15" s="57">
        <v>51888.478073946695</v>
      </c>
      <c r="BO15" s="57">
        <v>3057.6902177553343</v>
      </c>
      <c r="BP15" s="57">
        <v>51731.671477609634</v>
      </c>
      <c r="BQ15" s="57">
        <v>11019.070311199814</v>
      </c>
      <c r="BR15" s="57">
        <v>105240.43988987566</v>
      </c>
    </row>
    <row r="16" spans="1:70" x14ac:dyDescent="0.25">
      <c r="G16" s="43">
        <v>10</v>
      </c>
      <c r="H16" s="43">
        <v>2012</v>
      </c>
      <c r="I16" s="47">
        <v>80327900</v>
      </c>
      <c r="J16" s="47">
        <v>2758260</v>
      </c>
      <c r="K16" s="51">
        <v>2687648.5</v>
      </c>
      <c r="L16" s="51">
        <f t="shared" si="0"/>
        <v>34337.509134435233</v>
      </c>
      <c r="N16" s="54">
        <v>0.104275179876107</v>
      </c>
      <c r="O16" s="55">
        <v>212.05199999999999</v>
      </c>
      <c r="P16" s="55">
        <v>9.6189999999999998</v>
      </c>
      <c r="Q16" s="55">
        <v>80.957999999999998</v>
      </c>
      <c r="R16" s="55">
        <v>52.826000000000001</v>
      </c>
      <c r="S16" s="55">
        <v>12.285</v>
      </c>
      <c r="T16" s="55">
        <v>45.213999999999999</v>
      </c>
      <c r="U16" s="55">
        <v>10.25</v>
      </c>
      <c r="V16" s="55">
        <v>0.9</v>
      </c>
      <c r="W16" s="55">
        <v>60.585999999999999</v>
      </c>
      <c r="X16" s="55">
        <v>61.432000000000002</v>
      </c>
      <c r="Y16" s="55">
        <v>56.627000000000002</v>
      </c>
      <c r="Z16" s="55">
        <v>33.25</v>
      </c>
      <c r="AA16" s="55">
        <v>0</v>
      </c>
      <c r="AB16" s="55">
        <v>0.157</v>
      </c>
      <c r="AC16" s="55"/>
      <c r="AD16" s="55">
        <v>480.81299999999999</v>
      </c>
      <c r="AE16" s="55">
        <v>158.71600000000001</v>
      </c>
      <c r="AF16" s="55">
        <v>7.4050000000000002</v>
      </c>
      <c r="AG16" s="55">
        <v>218.43700000000001</v>
      </c>
      <c r="AH16" s="55">
        <v>0</v>
      </c>
      <c r="AI16" s="55">
        <v>53.527000000000001</v>
      </c>
      <c r="AJ16" s="55">
        <v>36.432000000000002</v>
      </c>
      <c r="AK16" s="55">
        <v>6.2960000000000003</v>
      </c>
      <c r="AL16" s="55"/>
      <c r="AM16" s="55">
        <v>629.81200000000001</v>
      </c>
      <c r="AN16" s="55">
        <v>277.12799999999999</v>
      </c>
      <c r="AO16" s="55">
        <v>7.6269999999999998</v>
      </c>
      <c r="AP16" s="55">
        <v>87.486999999999995</v>
      </c>
      <c r="AQ16" s="55">
        <v>99.46</v>
      </c>
      <c r="AR16" s="55">
        <v>149.55199999999999</v>
      </c>
      <c r="AS16" s="55">
        <v>6.5540000000000003</v>
      </c>
      <c r="AT16" s="55">
        <v>2.0040000000001061</v>
      </c>
      <c r="BE16" s="56">
        <v>118.65186819278527</v>
      </c>
      <c r="BF16" s="56">
        <v>2641.8724134467811</v>
      </c>
      <c r="BH16" s="43">
        <v>28.6</v>
      </c>
      <c r="BI16" s="43">
        <v>16.7</v>
      </c>
      <c r="BJ16" s="43">
        <v>53.2</v>
      </c>
      <c r="BK16" s="43">
        <v>1.5</v>
      </c>
      <c r="BM16" s="57">
        <v>12222.781813856061</v>
      </c>
      <c r="BN16" s="57">
        <v>51863.80051590714</v>
      </c>
      <c r="BO16" s="57">
        <v>3555.8798710908695</v>
      </c>
      <c r="BP16" s="57">
        <v>51722.621162770469</v>
      </c>
      <c r="BQ16" s="57">
        <v>11284.121681269551</v>
      </c>
      <c r="BR16" s="57">
        <v>108214.83784229946</v>
      </c>
    </row>
    <row r="17" spans="7:70" x14ac:dyDescent="0.25">
      <c r="G17" s="43">
        <v>11</v>
      </c>
      <c r="H17" s="43">
        <v>2013</v>
      </c>
      <c r="I17" s="47">
        <v>80523746</v>
      </c>
      <c r="J17" s="47">
        <v>2826240</v>
      </c>
      <c r="K17" s="51">
        <v>2700806.8</v>
      </c>
      <c r="L17" s="51">
        <f t="shared" si="0"/>
        <v>35098.218108233566</v>
      </c>
      <c r="N17" s="54">
        <v>0.106147189584351</v>
      </c>
      <c r="O17" s="55">
        <v>217.654</v>
      </c>
      <c r="P17" s="55">
        <v>9.657</v>
      </c>
      <c r="Q17" s="55">
        <v>83.867999999999995</v>
      </c>
      <c r="R17" s="55">
        <v>55.192</v>
      </c>
      <c r="S17" s="55">
        <v>12.558999999999999</v>
      </c>
      <c r="T17" s="55">
        <v>44.987000000000002</v>
      </c>
      <c r="U17" s="55">
        <v>10.385</v>
      </c>
      <c r="V17" s="55">
        <v>1.006</v>
      </c>
      <c r="W17" s="55">
        <v>60.738</v>
      </c>
      <c r="X17" s="55">
        <v>62.584000000000003</v>
      </c>
      <c r="Y17" s="55">
        <v>59.698</v>
      </c>
      <c r="Z17" s="55">
        <v>34.488999999999997</v>
      </c>
      <c r="AA17" s="55">
        <v>0</v>
      </c>
      <c r="AB17" s="55">
        <v>0.14599999999999999</v>
      </c>
      <c r="AC17" s="55"/>
      <c r="AD17" s="55">
        <v>488.31099999999998</v>
      </c>
      <c r="AE17" s="55">
        <v>167.874</v>
      </c>
      <c r="AF17" s="55">
        <v>5.6159999999999997</v>
      </c>
      <c r="AG17" s="55">
        <v>213.76599999999999</v>
      </c>
      <c r="AH17" s="55">
        <v>0</v>
      </c>
      <c r="AI17" s="55">
        <v>57.713000000000001</v>
      </c>
      <c r="AJ17" s="55">
        <v>35.881</v>
      </c>
      <c r="AK17" s="55">
        <v>7.4610000000000003</v>
      </c>
      <c r="AL17" s="55"/>
      <c r="AM17" s="55">
        <v>638.72900000000004</v>
      </c>
      <c r="AN17" s="55">
        <v>288.20299999999997</v>
      </c>
      <c r="AO17" s="55">
        <v>7.1980000000000004</v>
      </c>
      <c r="AP17" s="55">
        <v>79.545000000000002</v>
      </c>
      <c r="AQ17" s="55">
        <v>97.29</v>
      </c>
      <c r="AR17" s="55">
        <v>158.15</v>
      </c>
      <c r="AS17" s="55">
        <v>6.5780000000000003</v>
      </c>
      <c r="AT17" s="55">
        <v>1.7650000000000743</v>
      </c>
      <c r="AV17" s="58">
        <v>0.29210000000000003</v>
      </c>
      <c r="AW17" s="58">
        <v>6.8900000000000003E-2</v>
      </c>
      <c r="AX17" s="59">
        <v>0.1444</v>
      </c>
      <c r="AY17" s="59">
        <v>4.7899999999999998E-2</v>
      </c>
      <c r="AZ17" s="59"/>
      <c r="BA17" s="59"/>
      <c r="BB17" s="59"/>
      <c r="BC17" s="59"/>
      <c r="BE17" s="56">
        <v>120.47897842897608</v>
      </c>
      <c r="BF17" s="56">
        <v>2653.5222972427418</v>
      </c>
      <c r="BH17" s="43">
        <v>27.8</v>
      </c>
      <c r="BI17" s="43">
        <v>16.399999999999999</v>
      </c>
      <c r="BJ17" s="43">
        <v>54.4</v>
      </c>
      <c r="BK17" s="43">
        <v>1.3</v>
      </c>
      <c r="BM17" s="57">
        <v>13094.01843499524</v>
      </c>
      <c r="BN17" s="57">
        <v>51655.374032674117</v>
      </c>
      <c r="BO17" s="57">
        <v>3364.8280624698327</v>
      </c>
      <c r="BP17" s="57">
        <v>52820.945486220182</v>
      </c>
      <c r="BQ17" s="57">
        <v>11957.853899460435</v>
      </c>
      <c r="BR17" s="57">
        <v>112653.51392047889</v>
      </c>
    </row>
    <row r="18" spans="7:70" x14ac:dyDescent="0.25">
      <c r="G18" s="43">
        <v>12</v>
      </c>
      <c r="H18" s="43">
        <v>2014</v>
      </c>
      <c r="I18" s="47">
        <v>80767463</v>
      </c>
      <c r="J18" s="47">
        <v>2923930</v>
      </c>
      <c r="K18" s="51">
        <v>2743893.8</v>
      </c>
      <c r="L18" s="51">
        <f t="shared" si="0"/>
        <v>36201.830432633498</v>
      </c>
      <c r="N18" s="54">
        <v>0.12176864879706099</v>
      </c>
      <c r="O18" s="55">
        <v>208.881</v>
      </c>
      <c r="P18" s="55">
        <v>9.7270000000000003</v>
      </c>
      <c r="Q18" s="55">
        <v>81.902000000000001</v>
      </c>
      <c r="R18" s="55">
        <v>49.762</v>
      </c>
      <c r="S18" s="55">
        <v>13.226000000000001</v>
      </c>
      <c r="T18" s="55">
        <v>44.095999999999997</v>
      </c>
      <c r="U18" s="55">
        <v>9.15</v>
      </c>
      <c r="V18" s="55">
        <v>1.018</v>
      </c>
      <c r="W18" s="55">
        <v>60.715000000000003</v>
      </c>
      <c r="X18" s="55">
        <v>63.466999999999999</v>
      </c>
      <c r="Y18" s="55">
        <v>51.527000000000001</v>
      </c>
      <c r="Z18" s="55">
        <v>33.042999999999999</v>
      </c>
      <c r="AA18" s="55">
        <v>0</v>
      </c>
      <c r="AB18" s="55">
        <v>0.129</v>
      </c>
      <c r="AC18" s="55"/>
      <c r="AD18" s="55">
        <v>438.34</v>
      </c>
      <c r="AE18" s="55">
        <v>145.33600000000001</v>
      </c>
      <c r="AF18" s="55">
        <v>3.823</v>
      </c>
      <c r="AG18" s="55">
        <v>187.096</v>
      </c>
      <c r="AH18" s="55">
        <v>0</v>
      </c>
      <c r="AI18" s="55">
        <v>59.143999999999998</v>
      </c>
      <c r="AJ18" s="55">
        <v>35.898000000000003</v>
      </c>
      <c r="AK18" s="55">
        <v>7.0430000000000001</v>
      </c>
      <c r="AL18" s="55"/>
      <c r="AM18" s="55">
        <v>627.79499999999996</v>
      </c>
      <c r="AN18" s="55">
        <v>274.411</v>
      </c>
      <c r="AO18" s="55">
        <v>5.6589999999999998</v>
      </c>
      <c r="AP18" s="55">
        <v>72.77</v>
      </c>
      <c r="AQ18" s="55">
        <v>97.129000000000005</v>
      </c>
      <c r="AR18" s="55">
        <v>168.37</v>
      </c>
      <c r="AS18" s="55">
        <v>7.4329999999999998</v>
      </c>
      <c r="AT18" s="55">
        <v>2.0230000000000175</v>
      </c>
      <c r="AV18" s="60">
        <v>0.2974</v>
      </c>
      <c r="AW18" s="60">
        <v>6.8099999999999994E-2</v>
      </c>
      <c r="AX18" s="59">
        <v>0.152</v>
      </c>
      <c r="AY18" s="59">
        <v>4.0099999999999997E-2</v>
      </c>
      <c r="AZ18" s="59"/>
      <c r="BA18" s="59"/>
      <c r="BB18" s="59"/>
      <c r="BC18" s="59"/>
      <c r="BE18" s="56">
        <v>114.37204674366903</v>
      </c>
      <c r="BF18" s="56">
        <v>2611.0952818330252</v>
      </c>
      <c r="BH18" s="43">
        <v>26.6</v>
      </c>
      <c r="BI18" s="43">
        <v>15.5</v>
      </c>
      <c r="BJ18" s="43">
        <v>56.7</v>
      </c>
      <c r="BK18" s="56">
        <v>1.2</v>
      </c>
      <c r="BM18" s="51">
        <v>14276.161694707975</v>
      </c>
      <c r="BN18" s="51">
        <v>50563.456577815996</v>
      </c>
      <c r="BO18" s="51">
        <v>3563.4834975719391</v>
      </c>
      <c r="BP18" s="51">
        <v>53613.117373669724</v>
      </c>
      <c r="BQ18" s="51">
        <v>12651.745804299022</v>
      </c>
      <c r="BR18" s="51">
        <v>103899.86198651454</v>
      </c>
    </row>
    <row r="19" spans="7:70" x14ac:dyDescent="0.25">
      <c r="G19" s="43">
        <v>13</v>
      </c>
      <c r="H19" s="43">
        <v>2015</v>
      </c>
      <c r="I19" s="47">
        <v>81197537</v>
      </c>
      <c r="J19" s="47">
        <v>3032820</v>
      </c>
      <c r="K19" s="51">
        <v>2791108.9</v>
      </c>
      <c r="L19" s="51">
        <f>(J19*1000000)/I19</f>
        <v>37351.132953700304</v>
      </c>
      <c r="U19" s="55"/>
      <c r="AV19" s="60">
        <v>0.29459999999999997</v>
      </c>
      <c r="AW19" s="61">
        <v>6.8099999999999994E-2</v>
      </c>
      <c r="AX19" s="59">
        <v>0.14929999999999999</v>
      </c>
      <c r="AY19" s="59">
        <v>3.7699999999999997E-2</v>
      </c>
      <c r="AZ19" s="59"/>
      <c r="BA19" s="59">
        <v>1.2989999999999999</v>
      </c>
      <c r="BB19" s="59">
        <v>1.056</v>
      </c>
      <c r="BC19" s="59">
        <v>0.53800000000000003</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PHQX/gaxYc9iBpx2vT150uuClQpAY90IRaz2yjTtfoOlPOAxOD56iyPgvs8T9f0urP1C6jcvpgz/YCTsZlJ46Q==" saltValue="GUylsgIoVU1gb84GLE7FmQ=="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R69"/>
  <sheetViews>
    <sheetView topLeftCell="AL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57</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91</v>
      </c>
      <c r="D4" s="51">
        <v>131957</v>
      </c>
      <c r="E4" s="43" t="s">
        <v>76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10969912</v>
      </c>
      <c r="J9" s="47">
        <v>199242.3</v>
      </c>
      <c r="K9" s="51">
        <v>229784.5</v>
      </c>
      <c r="L9" s="51">
        <f>(J9*1000000)/I9</f>
        <v>18162.616072034125</v>
      </c>
      <c r="N9" s="54">
        <v>0.127957157445132</v>
      </c>
      <c r="O9" s="55">
        <v>20.957000000000001</v>
      </c>
      <c r="P9" s="55">
        <v>0.45800000000000002</v>
      </c>
      <c r="Q9" s="55">
        <v>14.412000000000001</v>
      </c>
      <c r="R9" s="55">
        <v>0.58599999999999997</v>
      </c>
      <c r="S9" s="55">
        <v>1.075</v>
      </c>
      <c r="T9" s="55">
        <v>4.3769999999999998</v>
      </c>
      <c r="U9" s="55">
        <v>4.9000000000000002E-2</v>
      </c>
      <c r="V9" s="55">
        <v>0</v>
      </c>
      <c r="W9" s="55">
        <v>4.1609999999999996</v>
      </c>
      <c r="X9" s="55">
        <v>8.1880000000000006</v>
      </c>
      <c r="Y9" s="55">
        <v>5.51</v>
      </c>
      <c r="Z9" s="55">
        <v>1.946</v>
      </c>
      <c r="AA9" s="55">
        <v>1.1539999999999999</v>
      </c>
      <c r="AB9" s="55">
        <v>0</v>
      </c>
      <c r="AC9" s="55"/>
      <c r="AD9" s="55">
        <v>2.0489999999999999</v>
      </c>
      <c r="AE9" s="55">
        <v>2.0339999999999998</v>
      </c>
      <c r="AF9" s="55">
        <v>1.4999999999999999E-2</v>
      </c>
      <c r="AG9" s="55">
        <v>0</v>
      </c>
      <c r="AH9" s="55">
        <v>0</v>
      </c>
      <c r="AI9" s="55">
        <v>0</v>
      </c>
      <c r="AJ9" s="55">
        <v>0</v>
      </c>
      <c r="AK9" s="55">
        <v>0</v>
      </c>
      <c r="AL9" s="55"/>
      <c r="AM9" s="55">
        <v>60.02</v>
      </c>
      <c r="AN9" s="55">
        <v>35.542999999999999</v>
      </c>
      <c r="AO9" s="55">
        <v>9.2070000000000007</v>
      </c>
      <c r="AP9" s="55">
        <v>8.1709999999999994</v>
      </c>
      <c r="AQ9" s="55">
        <v>0</v>
      </c>
      <c r="AR9" s="55">
        <v>6.9989999999999997</v>
      </c>
      <c r="AS9" s="55">
        <v>0.1</v>
      </c>
      <c r="AT9" s="55">
        <v>1.4155343563970746E-15</v>
      </c>
      <c r="BE9" s="56">
        <v>136.69328116619866</v>
      </c>
      <c r="BF9" s="56">
        <v>3680.2515495065268</v>
      </c>
      <c r="BH9" s="43">
        <v>35.4</v>
      </c>
      <c r="BI9" s="43">
        <v>9.5</v>
      </c>
      <c r="BJ9" s="43">
        <v>55</v>
      </c>
      <c r="BK9" s="43">
        <v>0.1</v>
      </c>
      <c r="BM9" s="57">
        <v>446.34640161921249</v>
      </c>
      <c r="BN9" s="57">
        <v>5434.8237317282892</v>
      </c>
      <c r="BO9" s="57">
        <v>2.4515076177901269</v>
      </c>
      <c r="BP9" s="57">
        <v>6498.743670583739</v>
      </c>
      <c r="BQ9" s="57">
        <v>1075.4275341549633</v>
      </c>
      <c r="BR9" s="57">
        <v>8404.59068978695</v>
      </c>
    </row>
    <row r="10" spans="1:70" x14ac:dyDescent="0.25">
      <c r="G10" s="43">
        <v>4</v>
      </c>
      <c r="H10" s="43">
        <v>2006</v>
      </c>
      <c r="I10" s="47">
        <v>11004716</v>
      </c>
      <c r="J10" s="47">
        <v>217861.6</v>
      </c>
      <c r="K10" s="51">
        <v>242772.9</v>
      </c>
      <c r="L10" s="51">
        <f t="shared" ref="L10:L24" si="0">(J10*1000000)/I10</f>
        <v>19797.11243797659</v>
      </c>
      <c r="N10" s="54">
        <v>0.124596629618869</v>
      </c>
      <c r="O10" s="55">
        <v>21.555</v>
      </c>
      <c r="P10" s="55">
        <v>0.41699999999999998</v>
      </c>
      <c r="Q10" s="55">
        <v>14.775</v>
      </c>
      <c r="R10" s="55">
        <v>0.68799999999999994</v>
      </c>
      <c r="S10" s="55">
        <v>1.1040000000000001</v>
      </c>
      <c r="T10" s="55">
        <v>4.516</v>
      </c>
      <c r="U10" s="55">
        <v>5.6000000000000001E-2</v>
      </c>
      <c r="V10" s="55">
        <v>0</v>
      </c>
      <c r="W10" s="55">
        <v>4.234</v>
      </c>
      <c r="X10" s="55">
        <v>8.5540000000000003</v>
      </c>
      <c r="Y10" s="55">
        <v>5.5039999999999996</v>
      </c>
      <c r="Z10" s="55">
        <v>2.0819999999999999</v>
      </c>
      <c r="AA10" s="55">
        <v>1.181</v>
      </c>
      <c r="AB10" s="55">
        <v>0</v>
      </c>
      <c r="AC10" s="55"/>
      <c r="AD10" s="55">
        <v>2.3490000000000002</v>
      </c>
      <c r="AE10" s="55">
        <v>2.2949999999999999</v>
      </c>
      <c r="AF10" s="55">
        <v>5.3999999999999999E-2</v>
      </c>
      <c r="AG10" s="55">
        <v>0</v>
      </c>
      <c r="AH10" s="55">
        <v>0</v>
      </c>
      <c r="AI10" s="55">
        <v>0</v>
      </c>
      <c r="AJ10" s="55">
        <v>0</v>
      </c>
      <c r="AK10" s="55">
        <v>0</v>
      </c>
      <c r="AL10" s="55"/>
      <c r="AM10" s="55">
        <v>60.789000000000001</v>
      </c>
      <c r="AN10" s="55">
        <v>32.264000000000003</v>
      </c>
      <c r="AO10" s="55">
        <v>9.6010000000000009</v>
      </c>
      <c r="AP10" s="55">
        <v>10.61</v>
      </c>
      <c r="AQ10" s="55">
        <v>0</v>
      </c>
      <c r="AR10" s="55">
        <v>8.2889999999999997</v>
      </c>
      <c r="AS10" s="55">
        <v>2.5000000000000001E-2</v>
      </c>
      <c r="AT10" s="55">
        <v>-1.4224732503009818E-15</v>
      </c>
      <c r="BE10" s="56">
        <v>130.10099602126152</v>
      </c>
      <c r="BF10" s="56">
        <v>3629.2132996675637</v>
      </c>
      <c r="BH10" s="43">
        <v>36.799999999999997</v>
      </c>
      <c r="BI10" s="43">
        <v>10.199999999999999</v>
      </c>
      <c r="BJ10" s="43">
        <v>53</v>
      </c>
      <c r="BK10" s="43">
        <v>0</v>
      </c>
      <c r="BM10" s="57">
        <v>494.03876886359757</v>
      </c>
      <c r="BN10" s="57">
        <v>5535.7695614789336</v>
      </c>
      <c r="BO10" s="57">
        <v>48.225989199404786</v>
      </c>
      <c r="BP10" s="57">
        <v>6717.3593675360662</v>
      </c>
      <c r="BQ10" s="57">
        <v>1058.8277443393522</v>
      </c>
      <c r="BR10" s="57">
        <v>8498.0448313747966</v>
      </c>
    </row>
    <row r="11" spans="1:70" x14ac:dyDescent="0.25">
      <c r="G11" s="43">
        <v>5</v>
      </c>
      <c r="H11" s="43">
        <v>2007</v>
      </c>
      <c r="I11" s="47">
        <v>11036008</v>
      </c>
      <c r="J11" s="47">
        <v>232694.6</v>
      </c>
      <c r="K11" s="51">
        <v>250720.7</v>
      </c>
      <c r="L11" s="51">
        <f t="shared" si="0"/>
        <v>21085.033646224252</v>
      </c>
      <c r="N11" s="54">
        <v>0.144223275202813</v>
      </c>
      <c r="O11" s="55">
        <v>22.059000000000001</v>
      </c>
      <c r="P11" s="55">
        <v>0.54600000000000004</v>
      </c>
      <c r="Q11" s="55">
        <v>14.708</v>
      </c>
      <c r="R11" s="55">
        <v>0.70799999999999996</v>
      </c>
      <c r="S11" s="55">
        <v>1.31</v>
      </c>
      <c r="T11" s="55">
        <v>4.7450000000000001</v>
      </c>
      <c r="U11" s="55">
        <v>4.1000000000000002E-2</v>
      </c>
      <c r="V11" s="55">
        <v>0</v>
      </c>
      <c r="W11" s="55">
        <v>4.6040000000000001</v>
      </c>
      <c r="X11" s="55">
        <v>8.8219999999999992</v>
      </c>
      <c r="Y11" s="55">
        <v>5.3879999999999999</v>
      </c>
      <c r="Z11" s="55">
        <v>2.141</v>
      </c>
      <c r="AA11" s="55">
        <v>1.1040000000000001</v>
      </c>
      <c r="AB11" s="55">
        <v>0</v>
      </c>
      <c r="AC11" s="55"/>
      <c r="AD11" s="55">
        <v>1.7370000000000001</v>
      </c>
      <c r="AE11" s="55">
        <v>1.7370000000000001</v>
      </c>
      <c r="AF11" s="55">
        <v>0</v>
      </c>
      <c r="AG11" s="55">
        <v>0</v>
      </c>
      <c r="AH11" s="55">
        <v>0</v>
      </c>
      <c r="AI11" s="55">
        <v>0</v>
      </c>
      <c r="AJ11" s="55">
        <v>0</v>
      </c>
      <c r="AK11" s="55">
        <v>0</v>
      </c>
      <c r="AL11" s="55"/>
      <c r="AM11" s="55">
        <v>63.496000000000002</v>
      </c>
      <c r="AN11" s="55">
        <v>34.676000000000002</v>
      </c>
      <c r="AO11" s="55">
        <v>9.6419999999999995</v>
      </c>
      <c r="AP11" s="55">
        <v>13.773999999999999</v>
      </c>
      <c r="AQ11" s="55">
        <v>0</v>
      </c>
      <c r="AR11" s="55">
        <v>5.3789999999999996</v>
      </c>
      <c r="AS11" s="55">
        <v>2.5000000000000001E-2</v>
      </c>
      <c r="AT11" s="55">
        <v>5.68295410730002E-15</v>
      </c>
      <c r="BE11" s="56">
        <v>125.70959933864259</v>
      </c>
      <c r="BF11" s="56">
        <v>3713.4756310679609</v>
      </c>
      <c r="BH11" s="43">
        <v>36.4</v>
      </c>
      <c r="BI11" s="43">
        <v>9.8000000000000007</v>
      </c>
      <c r="BJ11" s="43">
        <v>53.7</v>
      </c>
      <c r="BK11" s="43">
        <v>0</v>
      </c>
      <c r="BM11" s="57">
        <v>538.04893944213291</v>
      </c>
      <c r="BN11" s="57">
        <v>5766.6380051590713</v>
      </c>
      <c r="BO11" s="57">
        <v>86.687826234149327</v>
      </c>
      <c r="BP11" s="57">
        <v>6965.6758383490969</v>
      </c>
      <c r="BQ11" s="57">
        <v>1227.118563103086</v>
      </c>
      <c r="BR11" s="57">
        <v>8508.4641253463269</v>
      </c>
    </row>
    <row r="12" spans="1:70" x14ac:dyDescent="0.25">
      <c r="G12" s="43">
        <v>6</v>
      </c>
      <c r="H12" s="43">
        <v>2008</v>
      </c>
      <c r="I12" s="47">
        <v>11060937</v>
      </c>
      <c r="J12" s="47">
        <v>241990.39999999999</v>
      </c>
      <c r="K12" s="51">
        <v>249880.4</v>
      </c>
      <c r="L12" s="51">
        <f t="shared" si="0"/>
        <v>21877.929509950198</v>
      </c>
      <c r="N12" s="54">
        <v>0.14263648112132099</v>
      </c>
      <c r="O12" s="55">
        <v>21.373999999999999</v>
      </c>
      <c r="P12" s="55">
        <v>0.39900000000000002</v>
      </c>
      <c r="Q12" s="55">
        <v>14.054</v>
      </c>
      <c r="R12" s="55">
        <v>0.81100000000000005</v>
      </c>
      <c r="S12" s="55">
        <v>1.1950000000000001</v>
      </c>
      <c r="T12" s="55">
        <v>4.8710000000000004</v>
      </c>
      <c r="U12" s="55">
        <v>4.3999999999999997E-2</v>
      </c>
      <c r="V12" s="55">
        <v>0</v>
      </c>
      <c r="W12" s="55">
        <v>4.2119999999999997</v>
      </c>
      <c r="X12" s="55">
        <v>8.6189999999999998</v>
      </c>
      <c r="Y12" s="55">
        <v>5.2229999999999999</v>
      </c>
      <c r="Z12" s="55">
        <v>2.2229999999999999</v>
      </c>
      <c r="AA12" s="55">
        <v>1.097</v>
      </c>
      <c r="AB12" s="55">
        <v>0</v>
      </c>
      <c r="AC12" s="55"/>
      <c r="AD12" s="55">
        <v>1.837</v>
      </c>
      <c r="AE12" s="55">
        <v>1.825</v>
      </c>
      <c r="AF12" s="55">
        <v>1.2E-2</v>
      </c>
      <c r="AG12" s="55">
        <v>0</v>
      </c>
      <c r="AH12" s="55">
        <v>0</v>
      </c>
      <c r="AI12" s="55">
        <v>0</v>
      </c>
      <c r="AJ12" s="55">
        <v>0</v>
      </c>
      <c r="AK12" s="55">
        <v>0</v>
      </c>
      <c r="AL12" s="55"/>
      <c r="AM12" s="55">
        <v>63.749000000000002</v>
      </c>
      <c r="AN12" s="55">
        <v>33.356000000000002</v>
      </c>
      <c r="AO12" s="55">
        <v>9.99</v>
      </c>
      <c r="AP12" s="55">
        <v>13.797000000000001</v>
      </c>
      <c r="AQ12" s="55">
        <v>0</v>
      </c>
      <c r="AR12" s="55">
        <v>6.5869999999999997</v>
      </c>
      <c r="AS12" s="55">
        <v>1.9E-2</v>
      </c>
      <c r="AT12" s="55">
        <v>-1.6479873021779667E-15</v>
      </c>
      <c r="BE12" s="56">
        <v>127.40497092288486</v>
      </c>
      <c r="BF12" s="56">
        <v>3558.4145718683253</v>
      </c>
      <c r="BH12" s="43">
        <v>36</v>
      </c>
      <c r="BI12" s="43">
        <v>9.1</v>
      </c>
      <c r="BJ12" s="43">
        <v>54.9</v>
      </c>
      <c r="BK12" s="43">
        <v>0</v>
      </c>
      <c r="BM12" s="57">
        <v>568.35610569526614</v>
      </c>
      <c r="BN12" s="57">
        <v>5892.089423903697</v>
      </c>
      <c r="BO12" s="57">
        <v>70.552227429520016</v>
      </c>
      <c r="BP12" s="57">
        <v>6794.5018868825828</v>
      </c>
      <c r="BQ12" s="57">
        <v>1128.1885927199771</v>
      </c>
      <c r="BR12" s="57">
        <v>7909.5374749211805</v>
      </c>
    </row>
    <row r="13" spans="1:70" x14ac:dyDescent="0.25">
      <c r="G13" s="43">
        <v>7</v>
      </c>
      <c r="H13" s="43">
        <v>2009</v>
      </c>
      <c r="I13" s="47">
        <v>11094745</v>
      </c>
      <c r="J13" s="47">
        <v>237534.2</v>
      </c>
      <c r="K13" s="51">
        <v>239133.7</v>
      </c>
      <c r="L13" s="51">
        <f t="shared" si="0"/>
        <v>21409.613289895351</v>
      </c>
      <c r="N13" s="54">
        <v>0.16446551462741699</v>
      </c>
      <c r="O13" s="55">
        <v>20.658000000000001</v>
      </c>
      <c r="P13" s="55">
        <v>0.17199999999999999</v>
      </c>
      <c r="Q13" s="55">
        <v>13.787000000000001</v>
      </c>
      <c r="R13" s="55">
        <v>0.82399999999999995</v>
      </c>
      <c r="S13" s="55">
        <v>1.1220000000000001</v>
      </c>
      <c r="T13" s="55">
        <v>4.7039999999999997</v>
      </c>
      <c r="U13" s="55">
        <v>4.9000000000000002E-2</v>
      </c>
      <c r="V13" s="55">
        <v>0</v>
      </c>
      <c r="W13" s="55">
        <v>3.4630000000000001</v>
      </c>
      <c r="X13" s="55">
        <v>9.3149999999999995</v>
      </c>
      <c r="Y13" s="55">
        <v>4.851</v>
      </c>
      <c r="Z13" s="55">
        <v>2.15</v>
      </c>
      <c r="AA13" s="55">
        <v>0.88</v>
      </c>
      <c r="AB13" s="55">
        <v>0</v>
      </c>
      <c r="AC13" s="55"/>
      <c r="AD13" s="55">
        <v>2.0499999999999998</v>
      </c>
      <c r="AE13" s="55">
        <v>2.0230000000000001</v>
      </c>
      <c r="AF13" s="55">
        <v>2.7E-2</v>
      </c>
      <c r="AG13" s="55">
        <v>0</v>
      </c>
      <c r="AH13" s="55">
        <v>0</v>
      </c>
      <c r="AI13" s="55">
        <v>0</v>
      </c>
      <c r="AJ13" s="55">
        <v>0</v>
      </c>
      <c r="AK13" s="55">
        <v>0</v>
      </c>
      <c r="AL13" s="55"/>
      <c r="AM13" s="55">
        <v>61.365000000000002</v>
      </c>
      <c r="AN13" s="55">
        <v>34.188000000000002</v>
      </c>
      <c r="AO13" s="55">
        <v>7.6790000000000003</v>
      </c>
      <c r="AP13" s="55">
        <v>11.023</v>
      </c>
      <c r="AQ13" s="55">
        <v>0</v>
      </c>
      <c r="AR13" s="55">
        <v>8.4559999999999995</v>
      </c>
      <c r="AS13" s="55">
        <v>1.9E-2</v>
      </c>
      <c r="AT13" s="55">
        <v>-1.6479873021779667E-15</v>
      </c>
      <c r="BE13" s="56">
        <v>127.98281396342054</v>
      </c>
      <c r="BF13" s="56">
        <v>3482.3024424113705</v>
      </c>
      <c r="BH13" s="43">
        <v>34.700000000000003</v>
      </c>
      <c r="BI13" s="43">
        <v>9.3000000000000007</v>
      </c>
      <c r="BJ13" s="43">
        <v>56</v>
      </c>
      <c r="BK13" s="43">
        <v>0</v>
      </c>
      <c r="BM13" s="57">
        <v>620.03342943351765</v>
      </c>
      <c r="BN13" s="57">
        <v>5628.6328460877039</v>
      </c>
      <c r="BO13" s="57">
        <v>79.209548310114101</v>
      </c>
      <c r="BP13" s="57">
        <v>7360.184389032197</v>
      </c>
      <c r="BQ13" s="57">
        <v>1105.9774343883582</v>
      </c>
      <c r="BR13" s="57">
        <v>6724.6768229428626</v>
      </c>
    </row>
    <row r="14" spans="1:70" x14ac:dyDescent="0.25">
      <c r="G14" s="43">
        <v>8</v>
      </c>
      <c r="H14" s="43">
        <v>2010</v>
      </c>
      <c r="I14" s="47">
        <v>11119289</v>
      </c>
      <c r="J14" s="47">
        <v>226031.4</v>
      </c>
      <c r="K14" s="51">
        <v>226031.4</v>
      </c>
      <c r="L14" s="51">
        <f t="shared" si="0"/>
        <v>20327.86448845785</v>
      </c>
      <c r="N14" s="54">
        <v>0.17835885622870201</v>
      </c>
      <c r="O14" s="55">
        <v>19.117000000000001</v>
      </c>
      <c r="P14" s="55">
        <v>0.30099999999999999</v>
      </c>
      <c r="Q14" s="55">
        <v>12.228999999999999</v>
      </c>
      <c r="R14" s="55">
        <v>0.78200000000000003</v>
      </c>
      <c r="S14" s="55">
        <v>1.19</v>
      </c>
      <c r="T14" s="55">
        <v>4.5670000000000002</v>
      </c>
      <c r="U14" s="55">
        <v>4.5999999999999999E-2</v>
      </c>
      <c r="V14" s="55">
        <v>0</v>
      </c>
      <c r="W14" s="55">
        <v>3.4740000000000002</v>
      </c>
      <c r="X14" s="55">
        <v>8.2560000000000002</v>
      </c>
      <c r="Y14" s="55">
        <v>4.6280000000000001</v>
      </c>
      <c r="Z14" s="55">
        <v>1.954</v>
      </c>
      <c r="AA14" s="55">
        <v>0.80500000000000005</v>
      </c>
      <c r="AB14" s="55">
        <v>0</v>
      </c>
      <c r="AC14" s="55"/>
      <c r="AD14" s="55">
        <v>1.9410000000000001</v>
      </c>
      <c r="AE14" s="55">
        <v>1.905</v>
      </c>
      <c r="AF14" s="55">
        <v>3.5999999999999997E-2</v>
      </c>
      <c r="AG14" s="55">
        <v>0</v>
      </c>
      <c r="AH14" s="55">
        <v>0</v>
      </c>
      <c r="AI14" s="55">
        <v>0</v>
      </c>
      <c r="AJ14" s="55">
        <v>0</v>
      </c>
      <c r="AK14" s="55">
        <v>0</v>
      </c>
      <c r="AL14" s="55"/>
      <c r="AM14" s="55">
        <v>57.392000000000003</v>
      </c>
      <c r="AN14" s="55">
        <v>30.797000000000001</v>
      </c>
      <c r="AO14" s="55">
        <v>6.0890000000000004</v>
      </c>
      <c r="AP14" s="55">
        <v>9.83</v>
      </c>
      <c r="AQ14" s="55">
        <v>0</v>
      </c>
      <c r="AR14" s="55">
        <v>10.547000000000001</v>
      </c>
      <c r="AS14" s="55">
        <v>0.129</v>
      </c>
      <c r="AT14" s="55">
        <v>-2.2204460492503131E-15</v>
      </c>
      <c r="BE14" s="56">
        <v>127.5840154102449</v>
      </c>
      <c r="BF14" s="56">
        <v>3437.1318968028295</v>
      </c>
      <c r="BH14" s="43">
        <v>33.700000000000003</v>
      </c>
      <c r="BI14" s="43">
        <v>8.1999999999999993</v>
      </c>
      <c r="BJ14" s="43">
        <v>58.2</v>
      </c>
      <c r="BK14" s="43">
        <v>0</v>
      </c>
      <c r="BM14" s="57">
        <v>667.4344310036239</v>
      </c>
      <c r="BN14" s="57">
        <v>5423.3018056749788</v>
      </c>
      <c r="BO14" s="57">
        <v>127.27812703704559</v>
      </c>
      <c r="BP14" s="57">
        <v>6675.379764975638</v>
      </c>
      <c r="BQ14" s="57">
        <v>1139.106418740166</v>
      </c>
      <c r="BR14" s="57">
        <v>6386.5985845947562</v>
      </c>
    </row>
    <row r="15" spans="1:70" x14ac:dyDescent="0.25">
      <c r="G15" s="43">
        <v>9</v>
      </c>
      <c r="H15" s="43">
        <v>2011</v>
      </c>
      <c r="I15" s="47">
        <v>11123392</v>
      </c>
      <c r="J15" s="47">
        <v>207028.9</v>
      </c>
      <c r="K15" s="51">
        <v>205389.1</v>
      </c>
      <c r="L15" s="51">
        <f t="shared" si="0"/>
        <v>18612.02949603862</v>
      </c>
      <c r="N15" s="54">
        <v>0.1935664</v>
      </c>
      <c r="O15" s="55">
        <v>18.978000000000002</v>
      </c>
      <c r="P15" s="55">
        <v>0.217</v>
      </c>
      <c r="Q15" s="55">
        <v>11.776999999999999</v>
      </c>
      <c r="R15" s="55">
        <v>1.083</v>
      </c>
      <c r="S15" s="55">
        <v>1.3939999999999999</v>
      </c>
      <c r="T15" s="55">
        <v>4.4530000000000003</v>
      </c>
      <c r="U15" s="55">
        <v>5.3999999999999999E-2</v>
      </c>
      <c r="V15" s="55">
        <v>0</v>
      </c>
      <c r="W15" s="55">
        <v>3.3239999999999998</v>
      </c>
      <c r="X15" s="55">
        <v>7.5330000000000004</v>
      </c>
      <c r="Y15" s="55">
        <v>5.4880000000000004</v>
      </c>
      <c r="Z15" s="55">
        <v>1.869</v>
      </c>
      <c r="AA15" s="55">
        <v>0.67200000000000004</v>
      </c>
      <c r="AB15" s="55">
        <v>9.1999999999999998E-2</v>
      </c>
      <c r="AC15" s="55"/>
      <c r="AD15" s="55">
        <v>2.2559999999999998</v>
      </c>
      <c r="AE15" s="55">
        <v>2.2130000000000001</v>
      </c>
      <c r="AF15" s="55">
        <v>4.2999999999999997E-2</v>
      </c>
      <c r="AG15" s="55">
        <v>0</v>
      </c>
      <c r="AH15" s="55">
        <v>0</v>
      </c>
      <c r="AI15" s="55">
        <v>0</v>
      </c>
      <c r="AJ15" s="55">
        <v>0</v>
      </c>
      <c r="AK15" s="55">
        <v>0</v>
      </c>
      <c r="AL15" s="55"/>
      <c r="AM15" s="55">
        <v>59.436</v>
      </c>
      <c r="AN15" s="55">
        <v>31.062999999999999</v>
      </c>
      <c r="AO15" s="55">
        <v>5.915</v>
      </c>
      <c r="AP15" s="55">
        <v>13.938000000000001</v>
      </c>
      <c r="AQ15" s="55">
        <v>0</v>
      </c>
      <c r="AR15" s="55">
        <v>8.407</v>
      </c>
      <c r="AS15" s="55">
        <v>0.113</v>
      </c>
      <c r="AT15" s="55">
        <v>-7.5633943552588789E-15</v>
      </c>
      <c r="BE15" s="56">
        <v>135.82512411807636</v>
      </c>
      <c r="BF15" s="56">
        <v>3454.5379823547337</v>
      </c>
      <c r="BH15" s="43">
        <v>31.8</v>
      </c>
      <c r="BI15" s="43">
        <v>8.5</v>
      </c>
      <c r="BJ15" s="43">
        <v>59.6</v>
      </c>
      <c r="BK15" s="43">
        <v>0.1</v>
      </c>
      <c r="BM15" s="57">
        <v>741.02028760021335</v>
      </c>
      <c r="BN15" s="57">
        <v>5365.778159931212</v>
      </c>
      <c r="BO15" s="57">
        <v>43.006239998278502</v>
      </c>
      <c r="BP15" s="57">
        <v>5981.0060189165952</v>
      </c>
      <c r="BQ15" s="57">
        <v>1373.88346140045</v>
      </c>
      <c r="BR15" s="57">
        <v>7097.7380997877626</v>
      </c>
    </row>
    <row r="16" spans="1:70" x14ac:dyDescent="0.25">
      <c r="G16" s="43">
        <v>10</v>
      </c>
      <c r="H16" s="43">
        <v>2012</v>
      </c>
      <c r="I16" s="47">
        <v>11086406</v>
      </c>
      <c r="J16" s="47">
        <v>191203.9</v>
      </c>
      <c r="K16" s="51">
        <v>190394.7</v>
      </c>
      <c r="L16" s="51">
        <f t="shared" si="0"/>
        <v>17246.698343899727</v>
      </c>
      <c r="N16" s="54">
        <v>0.23337351364141401</v>
      </c>
      <c r="O16" s="55">
        <v>17.094999999999999</v>
      </c>
      <c r="P16" s="55">
        <v>0.22700000000000001</v>
      </c>
      <c r="Q16" s="55">
        <v>9.8640000000000008</v>
      </c>
      <c r="R16" s="55">
        <v>0.97099999999999997</v>
      </c>
      <c r="S16" s="55">
        <v>1.5149999999999999</v>
      </c>
      <c r="T16" s="55">
        <v>4.4729999999999999</v>
      </c>
      <c r="U16" s="55">
        <v>4.4999999999999998E-2</v>
      </c>
      <c r="V16" s="55">
        <v>0</v>
      </c>
      <c r="W16" s="55">
        <v>2.9969999999999999</v>
      </c>
      <c r="X16" s="55">
        <v>6.3479999999999999</v>
      </c>
      <c r="Y16" s="55">
        <v>5.0529999999999999</v>
      </c>
      <c r="Z16" s="55">
        <v>1.9390000000000001</v>
      </c>
      <c r="AA16" s="55">
        <v>0.316</v>
      </c>
      <c r="AB16" s="55">
        <v>0.441</v>
      </c>
      <c r="AC16" s="55"/>
      <c r="AD16" s="55">
        <v>1.889</v>
      </c>
      <c r="AE16" s="55">
        <v>1.851</v>
      </c>
      <c r="AF16" s="55">
        <v>3.5999999999999997E-2</v>
      </c>
      <c r="AG16" s="55">
        <v>0</v>
      </c>
      <c r="AH16" s="55">
        <v>0</v>
      </c>
      <c r="AI16" s="55">
        <v>2E-3</v>
      </c>
      <c r="AJ16" s="55">
        <v>0</v>
      </c>
      <c r="AK16" s="55">
        <v>0</v>
      </c>
      <c r="AL16" s="55"/>
      <c r="AM16" s="55">
        <v>60.959000000000003</v>
      </c>
      <c r="AN16" s="55">
        <v>31.119</v>
      </c>
      <c r="AO16" s="55">
        <v>6.08</v>
      </c>
      <c r="AP16" s="55">
        <v>13.361000000000001</v>
      </c>
      <c r="AQ16" s="55">
        <v>0</v>
      </c>
      <c r="AR16" s="55">
        <v>10.339</v>
      </c>
      <c r="AS16" s="55">
        <v>0.06</v>
      </c>
      <c r="AT16" s="55">
        <v>2.2759572004815709E-15</v>
      </c>
      <c r="BE16" s="56">
        <v>145.2246154725299</v>
      </c>
      <c r="BF16" s="56">
        <v>3371.5951902350821</v>
      </c>
      <c r="BH16" s="43">
        <v>32.1</v>
      </c>
      <c r="BI16" s="43">
        <v>8.1</v>
      </c>
      <c r="BJ16" s="43">
        <v>59.7</v>
      </c>
      <c r="BK16" s="43">
        <v>0</v>
      </c>
      <c r="BM16" s="57">
        <v>880.17463194172012</v>
      </c>
      <c r="BN16" s="57">
        <v>5378.847807394669</v>
      </c>
      <c r="BO16" s="57">
        <v>51.200280606237214</v>
      </c>
      <c r="BP16" s="57">
        <v>4975.8582210757622</v>
      </c>
      <c r="BQ16" s="57">
        <v>1492.3004958733361</v>
      </c>
      <c r="BR16" s="57">
        <v>6394.4724171497292</v>
      </c>
    </row>
    <row r="17" spans="7:70" x14ac:dyDescent="0.25">
      <c r="G17" s="43">
        <v>11</v>
      </c>
      <c r="H17" s="43">
        <v>2013</v>
      </c>
      <c r="I17" s="47">
        <v>11003615</v>
      </c>
      <c r="J17" s="47">
        <v>180389</v>
      </c>
      <c r="K17" s="51">
        <v>184305.4</v>
      </c>
      <c r="L17" s="51">
        <f t="shared" si="0"/>
        <v>16393.612462813358</v>
      </c>
      <c r="N17" s="54">
        <v>0.264738370730979</v>
      </c>
      <c r="O17" s="55">
        <v>15.34</v>
      </c>
      <c r="P17" s="55">
        <v>0.21199999999999999</v>
      </c>
      <c r="Q17" s="55">
        <v>8.66</v>
      </c>
      <c r="R17" s="55">
        <v>0.90800000000000003</v>
      </c>
      <c r="S17" s="55">
        <v>1.323</v>
      </c>
      <c r="T17" s="55">
        <v>4.1950000000000003</v>
      </c>
      <c r="U17" s="55">
        <v>4.2000000000000003E-2</v>
      </c>
      <c r="V17" s="55">
        <v>0</v>
      </c>
      <c r="W17" s="55">
        <v>2.835</v>
      </c>
      <c r="X17" s="55">
        <v>6.3390000000000004</v>
      </c>
      <c r="Y17" s="55">
        <v>3.7639999999999998</v>
      </c>
      <c r="Z17" s="55">
        <v>1.819</v>
      </c>
      <c r="AA17" s="55">
        <v>0.32400000000000001</v>
      </c>
      <c r="AB17" s="55">
        <v>0.25800000000000001</v>
      </c>
      <c r="AC17" s="55"/>
      <c r="AD17" s="55">
        <v>1.738</v>
      </c>
      <c r="AE17" s="55">
        <v>1.728</v>
      </c>
      <c r="AF17" s="55">
        <v>8.9999999999999993E-3</v>
      </c>
      <c r="AG17" s="55">
        <v>0</v>
      </c>
      <c r="AH17" s="55">
        <v>0</v>
      </c>
      <c r="AI17" s="55">
        <v>1E-3</v>
      </c>
      <c r="AJ17" s="55">
        <v>0</v>
      </c>
      <c r="AK17" s="55">
        <v>0</v>
      </c>
      <c r="AL17" s="55"/>
      <c r="AM17" s="55">
        <v>57.152000000000001</v>
      </c>
      <c r="AN17" s="55">
        <v>26.405999999999999</v>
      </c>
      <c r="AO17" s="55">
        <v>5.4139999999999997</v>
      </c>
      <c r="AP17" s="55">
        <v>10.86</v>
      </c>
      <c r="AQ17" s="55">
        <v>0</v>
      </c>
      <c r="AR17" s="55">
        <v>14.387</v>
      </c>
      <c r="AS17" s="55">
        <v>8.5000000000000006E-2</v>
      </c>
      <c r="AT17" s="55">
        <v>8.4654505627668186E-16</v>
      </c>
      <c r="AV17" s="58">
        <v>0.16969999999999999</v>
      </c>
      <c r="AW17" s="58">
        <v>8.8800000000000004E-2</v>
      </c>
      <c r="AX17" s="59">
        <v>0.1239</v>
      </c>
      <c r="AY17" s="59">
        <v>5.0799999999999998E-2</v>
      </c>
      <c r="AZ17" s="59"/>
      <c r="BA17" s="59"/>
      <c r="BB17" s="59"/>
      <c r="BC17" s="59"/>
      <c r="BE17" s="56">
        <v>131.84635244624357</v>
      </c>
      <c r="BF17" s="56">
        <v>3513.6883111111106</v>
      </c>
      <c r="BH17" s="43">
        <v>33.9</v>
      </c>
      <c r="BI17" s="43">
        <v>9.1999999999999993</v>
      </c>
      <c r="BJ17" s="43">
        <v>56.8</v>
      </c>
      <c r="BK17" s="43">
        <v>0.1</v>
      </c>
      <c r="BM17" s="57">
        <v>1077.5813845910748</v>
      </c>
      <c r="BN17" s="57">
        <v>5073.1728288907998</v>
      </c>
      <c r="BO17" s="57">
        <v>51.557082371551644</v>
      </c>
      <c r="BP17" s="57">
        <v>4945.2566425843261</v>
      </c>
      <c r="BQ17" s="57">
        <v>1311.3857647925936</v>
      </c>
      <c r="BR17" s="57">
        <v>4953.5160361215321</v>
      </c>
    </row>
    <row r="18" spans="7:70" x14ac:dyDescent="0.25">
      <c r="G18" s="43">
        <v>12</v>
      </c>
      <c r="H18" s="43">
        <v>2014</v>
      </c>
      <c r="I18" s="47">
        <v>10926807</v>
      </c>
      <c r="J18" s="47">
        <v>177559.4</v>
      </c>
      <c r="K18" s="51">
        <v>185510.8</v>
      </c>
      <c r="L18" s="51">
        <f t="shared" si="0"/>
        <v>16249.888919974517</v>
      </c>
      <c r="N18" s="54">
        <v>0.26854800491900199</v>
      </c>
      <c r="O18" s="55">
        <v>15.574</v>
      </c>
      <c r="P18" s="55">
        <v>0.23200000000000001</v>
      </c>
      <c r="Q18" s="55">
        <v>8.8640000000000008</v>
      </c>
      <c r="R18" s="55">
        <v>0.83499999999999996</v>
      </c>
      <c r="S18" s="55">
        <v>1.3380000000000001</v>
      </c>
      <c r="T18" s="55">
        <v>4.2560000000000002</v>
      </c>
      <c r="U18" s="55">
        <v>0.05</v>
      </c>
      <c r="V18" s="55">
        <v>0</v>
      </c>
      <c r="W18" s="55">
        <v>3.0880000000000001</v>
      </c>
      <c r="X18" s="55">
        <v>6.4669999999999996</v>
      </c>
      <c r="Y18" s="55">
        <v>3.786</v>
      </c>
      <c r="Z18" s="55">
        <v>1.712</v>
      </c>
      <c r="AA18" s="55">
        <v>0.28100000000000003</v>
      </c>
      <c r="AB18" s="55">
        <v>0.24099999999999999</v>
      </c>
      <c r="AC18" s="55"/>
      <c r="AD18" s="55">
        <v>2.073</v>
      </c>
      <c r="AE18" s="55">
        <v>2.06</v>
      </c>
      <c r="AF18" s="55">
        <v>1.2999999999999999E-2</v>
      </c>
      <c r="AG18" s="55">
        <v>0</v>
      </c>
      <c r="AH18" s="55">
        <v>0</v>
      </c>
      <c r="AI18" s="55">
        <v>0</v>
      </c>
      <c r="AJ18" s="55">
        <v>0</v>
      </c>
      <c r="AK18" s="55">
        <v>0</v>
      </c>
      <c r="AL18" s="55"/>
      <c r="AM18" s="55">
        <v>50.473999999999997</v>
      </c>
      <c r="AN18" s="55">
        <v>25.745999999999999</v>
      </c>
      <c r="AO18" s="55">
        <v>5.5439999999999996</v>
      </c>
      <c r="AP18" s="55">
        <v>6.7759999999999998</v>
      </c>
      <c r="AQ18" s="55">
        <v>0</v>
      </c>
      <c r="AR18" s="55">
        <v>12.308</v>
      </c>
      <c r="AS18" s="55">
        <v>0.1</v>
      </c>
      <c r="AT18" s="55">
        <v>-5.6898930012039273E-15</v>
      </c>
      <c r="AV18" s="60">
        <v>0.17849999999999999</v>
      </c>
      <c r="AW18" s="60">
        <v>7.9799999999999996E-2</v>
      </c>
      <c r="AX18" s="59">
        <v>0.1298</v>
      </c>
      <c r="AY18" s="59">
        <v>4.6699999999999998E-2</v>
      </c>
      <c r="AZ18" s="59"/>
      <c r="BA18" s="59"/>
      <c r="BB18" s="59"/>
      <c r="BC18" s="59"/>
      <c r="BE18" s="56">
        <v>131.69047445010736</v>
      </c>
      <c r="BF18" s="56">
        <v>3375.2844003274663</v>
      </c>
      <c r="BH18" s="43">
        <v>32.9</v>
      </c>
      <c r="BI18" s="43">
        <v>10.199999999999999</v>
      </c>
      <c r="BJ18" s="43">
        <v>56.9</v>
      </c>
      <c r="BK18" s="56">
        <v>0</v>
      </c>
      <c r="BM18" s="51">
        <v>1115.2466001498019</v>
      </c>
      <c r="BN18" s="51">
        <v>5087.0163370593291</v>
      </c>
      <c r="BO18" s="51">
        <v>67.762472162484244</v>
      </c>
      <c r="BP18" s="51">
        <v>4952.8589444600721</v>
      </c>
      <c r="BQ18" s="51">
        <v>1355.6638671089831</v>
      </c>
      <c r="BR18" s="51">
        <v>5048.1248874586536</v>
      </c>
    </row>
    <row r="19" spans="7:70" x14ac:dyDescent="0.25">
      <c r="G19" s="43">
        <v>13</v>
      </c>
      <c r="H19" s="43">
        <v>2015</v>
      </c>
      <c r="I19" s="47">
        <v>10858018</v>
      </c>
      <c r="J19" s="47">
        <v>176022.7</v>
      </c>
      <c r="K19" s="51">
        <v>185081.2</v>
      </c>
      <c r="L19" s="51">
        <f>(J19*1000000)/I19</f>
        <v>16211.310388323172</v>
      </c>
      <c r="U19" s="55"/>
      <c r="AV19" s="60">
        <v>0.17710000000000001</v>
      </c>
      <c r="AW19" s="61">
        <v>7.4999999999999997E-2</v>
      </c>
      <c r="AX19" s="59">
        <v>0.1149</v>
      </c>
      <c r="AY19" s="59">
        <v>3.5999999999999997E-2</v>
      </c>
      <c r="AZ19" s="59"/>
      <c r="BA19" s="59">
        <v>1.3959999999999999</v>
      </c>
      <c r="BB19" s="59">
        <v>1.095</v>
      </c>
      <c r="BC19" s="59"/>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MZoj2WNOx4iDvxakBax/r37dQR5Y+LIxULsJXv+TF1uW+B23jSprjL6frRX6JyQbb2pEjQN6e7wKd8a3jaax7g==" saltValue="+ff/5JdbR+SNhdBngTn9PQ=="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topLeftCell="AU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58</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92</v>
      </c>
      <c r="D4" s="51">
        <v>93011</v>
      </c>
      <c r="E4" s="43" t="s">
        <v>93</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10097549</v>
      </c>
      <c r="J9" s="47">
        <v>90543</v>
      </c>
      <c r="K9" s="51">
        <v>99232.1</v>
      </c>
      <c r="L9" s="51">
        <f>(J9*1000000)/I9</f>
        <v>8966.8294751528319</v>
      </c>
      <c r="N9" s="54">
        <v>5.98664668808477E-2</v>
      </c>
      <c r="O9" s="55">
        <v>18.228999999999999</v>
      </c>
      <c r="P9" s="55">
        <v>0.70899999999999996</v>
      </c>
      <c r="Q9" s="55">
        <v>4.9039999999999999</v>
      </c>
      <c r="R9" s="55">
        <v>7.8440000000000003</v>
      </c>
      <c r="S9" s="55">
        <v>0.65700000000000003</v>
      </c>
      <c r="T9" s="55">
        <v>2.7810000000000001</v>
      </c>
      <c r="U9" s="55">
        <v>1.3080000000000001</v>
      </c>
      <c r="V9" s="55">
        <v>2.5999999999999999E-2</v>
      </c>
      <c r="W9" s="55">
        <v>3.3820000000000001</v>
      </c>
      <c r="X9" s="55">
        <v>4.3129999999999997</v>
      </c>
      <c r="Y9" s="55">
        <v>6.4640000000000004</v>
      </c>
      <c r="Z9" s="55">
        <v>3.5110000000000001</v>
      </c>
      <c r="AA9" s="55">
        <v>0.56000000000000005</v>
      </c>
      <c r="AB9" s="55">
        <v>0</v>
      </c>
      <c r="AC9" s="55"/>
      <c r="AD9" s="55">
        <v>63.597000000000001</v>
      </c>
      <c r="AE9" s="55">
        <v>6.33</v>
      </c>
      <c r="AF9" s="55">
        <v>1.04</v>
      </c>
      <c r="AG9" s="55">
        <v>54.091999999999999</v>
      </c>
      <c r="AH9" s="55">
        <v>0.66900000000000004</v>
      </c>
      <c r="AI9" s="55">
        <v>1.0780000000000001</v>
      </c>
      <c r="AJ9" s="55">
        <v>0.38800000000000001</v>
      </c>
      <c r="AK9" s="55">
        <v>0</v>
      </c>
      <c r="AL9" s="55"/>
      <c r="AM9" s="55">
        <v>35.756</v>
      </c>
      <c r="AN9" s="55">
        <v>7.0229999999999997</v>
      </c>
      <c r="AO9" s="55">
        <v>0.45500000000000002</v>
      </c>
      <c r="AP9" s="55">
        <v>12.502000000000001</v>
      </c>
      <c r="AQ9" s="55">
        <v>13.834</v>
      </c>
      <c r="AR9" s="55">
        <v>1.87</v>
      </c>
      <c r="AS9" s="55">
        <v>7.1999999999999995E-2</v>
      </c>
      <c r="AT9" s="55">
        <v>2.733924198139448E-15</v>
      </c>
      <c r="BE9" s="56">
        <v>278.25719129534315</v>
      </c>
      <c r="BF9" s="56">
        <v>2213.295982543822</v>
      </c>
      <c r="BH9" s="43">
        <v>61</v>
      </c>
      <c r="BI9" s="43">
        <v>7.8</v>
      </c>
      <c r="BJ9" s="43">
        <v>30.7</v>
      </c>
      <c r="BK9" s="43">
        <v>0.4</v>
      </c>
      <c r="BM9" s="57">
        <v>159.50919365625299</v>
      </c>
      <c r="BN9" s="57">
        <v>3609.8882201203787</v>
      </c>
      <c r="BO9" s="57">
        <v>16.074565778159929</v>
      </c>
      <c r="BP9" s="57">
        <v>3950.1910767173022</v>
      </c>
      <c r="BQ9" s="57">
        <v>680.28088277443385</v>
      </c>
      <c r="BR9" s="57">
        <v>11363.304337441483</v>
      </c>
    </row>
    <row r="10" spans="1:70" x14ac:dyDescent="0.25">
      <c r="G10" s="43">
        <v>4</v>
      </c>
      <c r="H10" s="43">
        <v>2006</v>
      </c>
      <c r="I10" s="47">
        <v>10076581</v>
      </c>
      <c r="J10" s="47">
        <v>91345</v>
      </c>
      <c r="K10" s="51">
        <v>103009.2</v>
      </c>
      <c r="L10" s="51">
        <f t="shared" ref="L10:L24" si="0">(J10*1000000)/I10</f>
        <v>9065.0787206493951</v>
      </c>
      <c r="N10" s="54">
        <v>7.5091299406513101E-2</v>
      </c>
      <c r="O10" s="55">
        <v>17.971</v>
      </c>
      <c r="P10" s="55">
        <v>0.69199999999999995</v>
      </c>
      <c r="Q10" s="55">
        <v>5.1289999999999996</v>
      </c>
      <c r="R10" s="55">
        <v>7.2409999999999997</v>
      </c>
      <c r="S10" s="55">
        <v>0.79200000000000004</v>
      </c>
      <c r="T10" s="55">
        <v>2.8580000000000001</v>
      </c>
      <c r="U10" s="55">
        <v>1.24</v>
      </c>
      <c r="V10" s="55">
        <v>1.7999999999999999E-2</v>
      </c>
      <c r="W10" s="55">
        <v>3.395</v>
      </c>
      <c r="X10" s="55">
        <v>4.5990000000000002</v>
      </c>
      <c r="Y10" s="55">
        <v>6.2130000000000001</v>
      </c>
      <c r="Z10" s="55">
        <v>3.214</v>
      </c>
      <c r="AA10" s="55">
        <v>0.55000000000000004</v>
      </c>
      <c r="AB10" s="55">
        <v>0</v>
      </c>
      <c r="AC10" s="55"/>
      <c r="AD10" s="55">
        <v>61.433</v>
      </c>
      <c r="AE10" s="55">
        <v>6.1509999999999998</v>
      </c>
      <c r="AF10" s="55">
        <v>0.89</v>
      </c>
      <c r="AG10" s="55">
        <v>52.131999999999998</v>
      </c>
      <c r="AH10" s="55">
        <v>0.59399999999999997</v>
      </c>
      <c r="AI10" s="55">
        <v>1.157</v>
      </c>
      <c r="AJ10" s="55">
        <v>0.50900000000000001</v>
      </c>
      <c r="AK10" s="55">
        <v>0</v>
      </c>
      <c r="AL10" s="55"/>
      <c r="AM10" s="55">
        <v>35.859000000000002</v>
      </c>
      <c r="AN10" s="55">
        <v>7.0019999999999998</v>
      </c>
      <c r="AO10" s="55">
        <v>0.52100000000000002</v>
      </c>
      <c r="AP10" s="55">
        <v>13.25</v>
      </c>
      <c r="AQ10" s="55">
        <v>13.461</v>
      </c>
      <c r="AR10" s="55">
        <v>1.4930000000000001</v>
      </c>
      <c r="AS10" s="55">
        <v>0.13200000000000001</v>
      </c>
      <c r="AT10" s="55">
        <v>-2.1094237467877974E-15</v>
      </c>
      <c r="BE10" s="56">
        <v>266.56878155776218</v>
      </c>
      <c r="BF10" s="56">
        <v>2204.9152554717939</v>
      </c>
      <c r="BH10" s="43">
        <v>61</v>
      </c>
      <c r="BI10" s="43">
        <v>10.5</v>
      </c>
      <c r="BJ10" s="43">
        <v>28.1</v>
      </c>
      <c r="BK10" s="43">
        <v>0.3</v>
      </c>
      <c r="BM10" s="57">
        <v>127.86872467942219</v>
      </c>
      <c r="BN10" s="57">
        <v>3703.0094582975066</v>
      </c>
      <c r="BO10" s="57">
        <v>25.726294067067926</v>
      </c>
      <c r="BP10" s="57">
        <v>4235.5116079105755</v>
      </c>
      <c r="BQ10" s="57">
        <v>808.92328269800328</v>
      </c>
      <c r="BR10" s="57">
        <v>10772.530094582977</v>
      </c>
    </row>
    <row r="11" spans="1:70" x14ac:dyDescent="0.25">
      <c r="G11" s="43">
        <v>5</v>
      </c>
      <c r="H11" s="43">
        <v>2007</v>
      </c>
      <c r="I11" s="47">
        <v>10066158</v>
      </c>
      <c r="J11" s="47">
        <v>101605.9</v>
      </c>
      <c r="K11" s="51">
        <v>103447.9</v>
      </c>
      <c r="L11" s="51">
        <f t="shared" si="0"/>
        <v>10093.81136278608</v>
      </c>
      <c r="N11" s="54">
        <v>8.8867795636716498E-2</v>
      </c>
      <c r="O11" s="55">
        <v>16.917999999999999</v>
      </c>
      <c r="P11" s="55">
        <v>0.60799999999999998</v>
      </c>
      <c r="Q11" s="55">
        <v>5.109</v>
      </c>
      <c r="R11" s="55">
        <v>6.2480000000000002</v>
      </c>
      <c r="S11" s="55">
        <v>0.84399999999999997</v>
      </c>
      <c r="T11" s="55">
        <v>2.9009999999999998</v>
      </c>
      <c r="U11" s="55">
        <v>1.1890000000000001</v>
      </c>
      <c r="V11" s="55">
        <v>1.9E-2</v>
      </c>
      <c r="W11" s="55">
        <v>3.3580000000000001</v>
      </c>
      <c r="X11" s="55">
        <v>4.6630000000000003</v>
      </c>
      <c r="Y11" s="55">
        <v>5.5549999999999997</v>
      </c>
      <c r="Z11" s="55">
        <v>2.8439999999999999</v>
      </c>
      <c r="AA11" s="55">
        <v>0.498</v>
      </c>
      <c r="AB11" s="55">
        <v>0</v>
      </c>
      <c r="AC11" s="55"/>
      <c r="AD11" s="55">
        <v>56.972000000000001</v>
      </c>
      <c r="AE11" s="55">
        <v>6.452</v>
      </c>
      <c r="AF11" s="55">
        <v>0.13700000000000001</v>
      </c>
      <c r="AG11" s="55">
        <v>47.923000000000002</v>
      </c>
      <c r="AH11" s="55">
        <v>0.54</v>
      </c>
      <c r="AI11" s="55">
        <v>1.4219999999999999</v>
      </c>
      <c r="AJ11" s="55">
        <v>0.498</v>
      </c>
      <c r="AK11" s="55">
        <v>0</v>
      </c>
      <c r="AL11" s="55"/>
      <c r="AM11" s="55">
        <v>39.96</v>
      </c>
      <c r="AN11" s="55">
        <v>7.3730000000000002</v>
      </c>
      <c r="AO11" s="55">
        <v>0.53500000000000003</v>
      </c>
      <c r="AP11" s="55">
        <v>15.346</v>
      </c>
      <c r="AQ11" s="55">
        <v>14.677</v>
      </c>
      <c r="AR11" s="55">
        <v>1.883</v>
      </c>
      <c r="AS11" s="55">
        <v>0.14599999999999999</v>
      </c>
      <c r="AT11" s="55">
        <v>8.0491169285323849E-16</v>
      </c>
      <c r="BE11" s="56">
        <v>259.31945662910948</v>
      </c>
      <c r="BF11" s="56">
        <v>2208.3852907626929</v>
      </c>
      <c r="BH11" s="43">
        <v>61.7</v>
      </c>
      <c r="BI11" s="43">
        <v>8.4</v>
      </c>
      <c r="BJ11" s="43">
        <v>29.5</v>
      </c>
      <c r="BK11" s="43">
        <v>0.5</v>
      </c>
      <c r="BM11" s="57">
        <v>158.43236487087495</v>
      </c>
      <c r="BN11" s="57">
        <v>3778.6758383490969</v>
      </c>
      <c r="BO11" s="57">
        <v>44.445430400305725</v>
      </c>
      <c r="BP11" s="57">
        <v>4378.6710614311642</v>
      </c>
      <c r="BQ11" s="57">
        <v>849.12104710041081</v>
      </c>
      <c r="BR11" s="57">
        <v>9554.8791439763063</v>
      </c>
    </row>
    <row r="12" spans="1:70" x14ac:dyDescent="0.25">
      <c r="G12" s="43">
        <v>6</v>
      </c>
      <c r="H12" s="43">
        <v>2008</v>
      </c>
      <c r="I12" s="47">
        <v>10045401</v>
      </c>
      <c r="J12" s="47">
        <v>107503.1</v>
      </c>
      <c r="K12" s="51">
        <v>104316.2</v>
      </c>
      <c r="L12" s="51">
        <f t="shared" si="0"/>
        <v>10701.723106922262</v>
      </c>
      <c r="N12" s="54">
        <v>8.2694063775248502E-2</v>
      </c>
      <c r="O12" s="55">
        <v>17.032</v>
      </c>
      <c r="P12" s="55">
        <v>0.61799999999999999</v>
      </c>
      <c r="Q12" s="55">
        <v>5.0940000000000003</v>
      </c>
      <c r="R12" s="55">
        <v>6.28</v>
      </c>
      <c r="S12" s="55">
        <v>0.91100000000000003</v>
      </c>
      <c r="T12" s="55">
        <v>2.952</v>
      </c>
      <c r="U12" s="55">
        <v>1.157</v>
      </c>
      <c r="V12" s="55">
        <v>0.02</v>
      </c>
      <c r="W12" s="55">
        <v>3.3540000000000001</v>
      </c>
      <c r="X12" s="55">
        <v>4.7919999999999998</v>
      </c>
      <c r="Y12" s="55">
        <v>5.5720000000000001</v>
      </c>
      <c r="Z12" s="55">
        <v>2.7869999999999999</v>
      </c>
      <c r="AA12" s="55">
        <v>0.52700000000000002</v>
      </c>
      <c r="AB12" s="55">
        <v>0</v>
      </c>
      <c r="AC12" s="55"/>
      <c r="AD12" s="55">
        <v>56.095999999999997</v>
      </c>
      <c r="AE12" s="55">
        <v>5.9660000000000002</v>
      </c>
      <c r="AF12" s="55">
        <v>0.48699999999999999</v>
      </c>
      <c r="AG12" s="55">
        <v>46.945999999999998</v>
      </c>
      <c r="AH12" s="55">
        <v>0.55400000000000005</v>
      </c>
      <c r="AI12" s="55">
        <v>1.605</v>
      </c>
      <c r="AJ12" s="55">
        <v>0.53800000000000003</v>
      </c>
      <c r="AK12" s="55">
        <v>0</v>
      </c>
      <c r="AL12" s="55"/>
      <c r="AM12" s="55">
        <v>40.024999999999999</v>
      </c>
      <c r="AN12" s="55">
        <v>7.0860000000000003</v>
      </c>
      <c r="AO12" s="55">
        <v>0.35499999999999998</v>
      </c>
      <c r="AP12" s="55">
        <v>15.295</v>
      </c>
      <c r="AQ12" s="55">
        <v>14.818</v>
      </c>
      <c r="AR12" s="55">
        <v>2.3570000000000002</v>
      </c>
      <c r="AS12" s="55">
        <v>0.114</v>
      </c>
      <c r="AT12" s="55">
        <v>-2.7894353493707058E-15</v>
      </c>
      <c r="BE12" s="56">
        <v>255.28207505280537</v>
      </c>
      <c r="BF12" s="56">
        <v>2183.0001903867819</v>
      </c>
      <c r="BH12" s="43">
        <v>65.400000000000006</v>
      </c>
      <c r="BI12" s="43">
        <v>4.3</v>
      </c>
      <c r="BJ12" s="43">
        <v>29.4</v>
      </c>
      <c r="BK12" s="43">
        <v>0.9</v>
      </c>
      <c r="BM12" s="57">
        <v>200.84237218966786</v>
      </c>
      <c r="BN12" s="57">
        <v>3777.1281169389513</v>
      </c>
      <c r="BO12" s="57">
        <v>206.1570237884215</v>
      </c>
      <c r="BP12" s="57">
        <v>4511.1160722263694</v>
      </c>
      <c r="BQ12" s="57">
        <v>784.79984713862621</v>
      </c>
      <c r="BR12" s="57">
        <v>9490.4012611063335</v>
      </c>
    </row>
    <row r="13" spans="1:70" x14ac:dyDescent="0.25">
      <c r="G13" s="43">
        <v>7</v>
      </c>
      <c r="H13" s="43">
        <v>2009</v>
      </c>
      <c r="I13" s="47">
        <v>10030975</v>
      </c>
      <c r="J13" s="47">
        <v>93670.7</v>
      </c>
      <c r="K13" s="51">
        <v>97474</v>
      </c>
      <c r="L13" s="51">
        <f t="shared" si="0"/>
        <v>9338.1450955664823</v>
      </c>
      <c r="N13" s="54">
        <v>0.105069237241613</v>
      </c>
      <c r="O13" s="55">
        <v>16.363</v>
      </c>
      <c r="P13" s="55">
        <v>0.47699999999999998</v>
      </c>
      <c r="Q13" s="55">
        <v>4.9610000000000003</v>
      </c>
      <c r="R13" s="55">
        <v>5.89</v>
      </c>
      <c r="S13" s="55">
        <v>1.0680000000000001</v>
      </c>
      <c r="T13" s="55">
        <v>2.85</v>
      </c>
      <c r="U13" s="55">
        <v>1.0900000000000001</v>
      </c>
      <c r="V13" s="55">
        <v>2.5999999999999999E-2</v>
      </c>
      <c r="W13" s="55">
        <v>2.6789999999999998</v>
      </c>
      <c r="X13" s="55">
        <v>4.7329999999999997</v>
      </c>
      <c r="Y13" s="55">
        <v>5.5209999999999999</v>
      </c>
      <c r="Z13" s="55">
        <v>2.988</v>
      </c>
      <c r="AA13" s="55">
        <v>0.442</v>
      </c>
      <c r="AB13" s="55">
        <v>0</v>
      </c>
      <c r="AC13" s="55"/>
      <c r="AD13" s="55">
        <v>53.109000000000002</v>
      </c>
      <c r="AE13" s="55">
        <v>3.4990000000000001</v>
      </c>
      <c r="AF13" s="55">
        <v>2.4279999999999999</v>
      </c>
      <c r="AG13" s="55">
        <v>44.238</v>
      </c>
      <c r="AH13" s="55">
        <v>0.50900000000000001</v>
      </c>
      <c r="AI13" s="55">
        <v>1.907</v>
      </c>
      <c r="AJ13" s="55">
        <v>0.52800000000000002</v>
      </c>
      <c r="AK13" s="55">
        <v>0</v>
      </c>
      <c r="AL13" s="55"/>
      <c r="AM13" s="55">
        <v>35.908000000000001</v>
      </c>
      <c r="AN13" s="55">
        <v>6.34</v>
      </c>
      <c r="AO13" s="55">
        <v>0.63300000000000001</v>
      </c>
      <c r="AP13" s="55">
        <v>10.497</v>
      </c>
      <c r="AQ13" s="55">
        <v>15.426</v>
      </c>
      <c r="AR13" s="55">
        <v>2.895</v>
      </c>
      <c r="AS13" s="55">
        <v>0.11700000000000001</v>
      </c>
      <c r="AT13" s="55">
        <v>-2.6784130469081902E-15</v>
      </c>
      <c r="BE13" s="56">
        <v>257.85387770787344</v>
      </c>
      <c r="BF13" s="56">
        <v>2081.7095571735499</v>
      </c>
      <c r="BH13" s="43">
        <v>67.599999999999994</v>
      </c>
      <c r="BI13" s="43">
        <v>2.6</v>
      </c>
      <c r="BJ13" s="43">
        <v>29.5</v>
      </c>
      <c r="BK13" s="43">
        <v>0.4</v>
      </c>
      <c r="BM13" s="57">
        <v>247.80042358466002</v>
      </c>
      <c r="BN13" s="57">
        <v>3561.5649183147034</v>
      </c>
      <c r="BO13" s="57">
        <v>235.58299290802762</v>
      </c>
      <c r="BP13" s="57">
        <v>4517.6926021561403</v>
      </c>
      <c r="BQ13" s="57">
        <v>944.30113690646795</v>
      </c>
      <c r="BR13" s="57">
        <v>8987.4178370115606</v>
      </c>
    </row>
    <row r="14" spans="1:70" x14ac:dyDescent="0.25">
      <c r="G14" s="43">
        <v>8</v>
      </c>
      <c r="H14" s="43">
        <v>2010</v>
      </c>
      <c r="I14" s="47">
        <v>10014324</v>
      </c>
      <c r="J14" s="47">
        <v>98198.399999999994</v>
      </c>
      <c r="K14" s="51">
        <v>98198.399999999994</v>
      </c>
      <c r="L14" s="51">
        <f t="shared" si="0"/>
        <v>9805.7941804159727</v>
      </c>
      <c r="N14" s="54">
        <v>0.110489974779914</v>
      </c>
      <c r="O14" s="55">
        <v>16.527000000000001</v>
      </c>
      <c r="P14" s="55">
        <v>0.503</v>
      </c>
      <c r="Q14" s="55">
        <v>4.5279999999999996</v>
      </c>
      <c r="R14" s="55">
        <v>6.2809999999999997</v>
      </c>
      <c r="S14" s="55">
        <v>1.1519999999999999</v>
      </c>
      <c r="T14" s="55">
        <v>2.9409999999999998</v>
      </c>
      <c r="U14" s="55">
        <v>1.0900000000000001</v>
      </c>
      <c r="V14" s="55">
        <v>3.2000000000000001E-2</v>
      </c>
      <c r="W14" s="55">
        <v>2.9060000000000001</v>
      </c>
      <c r="X14" s="55">
        <v>4.258</v>
      </c>
      <c r="Y14" s="55">
        <v>5.74</v>
      </c>
      <c r="Z14" s="55">
        <v>3.1349999999999998</v>
      </c>
      <c r="AA14" s="55">
        <v>0.48799999999999999</v>
      </c>
      <c r="AB14" s="55">
        <v>0</v>
      </c>
      <c r="AC14" s="55"/>
      <c r="AD14" s="55">
        <v>52.984000000000002</v>
      </c>
      <c r="AE14" s="55">
        <v>3.3410000000000002</v>
      </c>
      <c r="AF14" s="55">
        <v>0.21099999999999999</v>
      </c>
      <c r="AG14" s="55">
        <v>45.131999999999998</v>
      </c>
      <c r="AH14" s="55">
        <v>0.502</v>
      </c>
      <c r="AI14" s="55">
        <v>3.26</v>
      </c>
      <c r="AJ14" s="55">
        <v>0.53800000000000003</v>
      </c>
      <c r="AK14" s="55">
        <v>0</v>
      </c>
      <c r="AL14" s="55"/>
      <c r="AM14" s="55">
        <v>37.371000000000002</v>
      </c>
      <c r="AN14" s="55">
        <v>6.234</v>
      </c>
      <c r="AO14" s="55">
        <v>0.49</v>
      </c>
      <c r="AP14" s="55">
        <v>11.714</v>
      </c>
      <c r="AQ14" s="55">
        <v>15.760999999999999</v>
      </c>
      <c r="AR14" s="55">
        <v>3.02</v>
      </c>
      <c r="AS14" s="55">
        <v>0.152</v>
      </c>
      <c r="AT14" s="55">
        <v>1.0269562977782698E-15</v>
      </c>
      <c r="BE14" s="56">
        <v>261.83770438973238</v>
      </c>
      <c r="BF14" s="56">
        <v>2053.396213441195</v>
      </c>
      <c r="BH14" s="43">
        <v>64.5</v>
      </c>
      <c r="BI14" s="43">
        <v>5.0999999999999996</v>
      </c>
      <c r="BJ14" s="43">
        <v>29.7</v>
      </c>
      <c r="BK14" s="43">
        <v>0.7</v>
      </c>
      <c r="BM14" s="57">
        <v>259.96829579126074</v>
      </c>
      <c r="BN14" s="57">
        <v>3660.0171969045573</v>
      </c>
      <c r="BO14" s="57">
        <v>223.71163650236355</v>
      </c>
      <c r="BP14" s="57">
        <v>4112.9808272924656</v>
      </c>
      <c r="BQ14" s="57">
        <v>1055.1495175312889</v>
      </c>
      <c r="BR14" s="57">
        <v>9549.7308206745001</v>
      </c>
    </row>
    <row r="15" spans="1:70" x14ac:dyDescent="0.25">
      <c r="G15" s="43">
        <v>9</v>
      </c>
      <c r="H15" s="43">
        <v>2011</v>
      </c>
      <c r="I15" s="47">
        <v>9985722</v>
      </c>
      <c r="J15" s="47">
        <v>100704.5</v>
      </c>
      <c r="K15" s="51">
        <v>99924.2</v>
      </c>
      <c r="L15" s="51">
        <f t="shared" si="0"/>
        <v>10084.849147612962</v>
      </c>
      <c r="N15" s="54">
        <v>0.1231067</v>
      </c>
      <c r="O15" s="55">
        <v>16.074000000000002</v>
      </c>
      <c r="P15" s="55">
        <v>0.54300000000000004</v>
      </c>
      <c r="Q15" s="55">
        <v>4.2729999999999997</v>
      </c>
      <c r="R15" s="55">
        <v>6.0170000000000003</v>
      </c>
      <c r="S15" s="55">
        <v>1.2210000000000001</v>
      </c>
      <c r="T15" s="55">
        <v>2.97</v>
      </c>
      <c r="U15" s="55">
        <v>1.012</v>
      </c>
      <c r="V15" s="55">
        <v>3.7999999999999999E-2</v>
      </c>
      <c r="W15" s="55">
        <v>2.859</v>
      </c>
      <c r="X15" s="55">
        <v>4.1139999999999999</v>
      </c>
      <c r="Y15" s="55">
        <v>5.4740000000000002</v>
      </c>
      <c r="Z15" s="55">
        <v>3.1440000000000001</v>
      </c>
      <c r="AA15" s="55">
        <v>0.48399999999999999</v>
      </c>
      <c r="AB15" s="55">
        <v>0</v>
      </c>
      <c r="AC15" s="55"/>
      <c r="AD15" s="55">
        <v>49.216000000000001</v>
      </c>
      <c r="AE15" s="55">
        <v>3.2869999999999999</v>
      </c>
      <c r="AF15" s="55">
        <v>0.23300000000000001</v>
      </c>
      <c r="AG15" s="55">
        <v>41.198</v>
      </c>
      <c r="AH15" s="55">
        <v>0.50800000000000001</v>
      </c>
      <c r="AI15" s="55">
        <v>3.5169999999999999</v>
      </c>
      <c r="AJ15" s="55">
        <v>0.47299999999999998</v>
      </c>
      <c r="AK15" s="55">
        <v>0</v>
      </c>
      <c r="AL15" s="55"/>
      <c r="AM15" s="55">
        <v>36.018999999999998</v>
      </c>
      <c r="AN15" s="55">
        <v>6.4829999999999997</v>
      </c>
      <c r="AO15" s="55">
        <v>0.14399999999999999</v>
      </c>
      <c r="AP15" s="55">
        <v>10.864000000000001</v>
      </c>
      <c r="AQ15" s="55">
        <v>15.685</v>
      </c>
      <c r="AR15" s="55">
        <v>2.7080000000000002</v>
      </c>
      <c r="AS15" s="55">
        <v>0.13500000000000001</v>
      </c>
      <c r="AT15" s="55">
        <v>-1.9984014443252818E-15</v>
      </c>
      <c r="BE15" s="56">
        <v>250.37010602150212</v>
      </c>
      <c r="BF15" s="56">
        <v>2037.0839074967585</v>
      </c>
      <c r="BH15" s="43">
        <v>63.9</v>
      </c>
      <c r="BI15" s="43">
        <v>5.4</v>
      </c>
      <c r="BJ15" s="43">
        <v>30</v>
      </c>
      <c r="BK15" s="43">
        <v>0.7</v>
      </c>
      <c r="BM15" s="57">
        <v>233.93824976416158</v>
      </c>
      <c r="BN15" s="57">
        <v>3668.2717110920034</v>
      </c>
      <c r="BO15" s="57">
        <v>215.17540740434538</v>
      </c>
      <c r="BP15" s="57">
        <v>3987.2538052260711</v>
      </c>
      <c r="BQ15" s="57">
        <v>1132.7027801662368</v>
      </c>
      <c r="BR15" s="57">
        <v>9200.9845227858987</v>
      </c>
    </row>
    <row r="16" spans="1:70" x14ac:dyDescent="0.25">
      <c r="G16" s="43">
        <v>10</v>
      </c>
      <c r="H16" s="43">
        <v>2012</v>
      </c>
      <c r="I16" s="47">
        <v>9931925</v>
      </c>
      <c r="J16" s="47">
        <v>98972.800000000003</v>
      </c>
      <c r="K16" s="51">
        <v>98236.6</v>
      </c>
      <c r="L16" s="51">
        <f t="shared" si="0"/>
        <v>9965.1175376374667</v>
      </c>
      <c r="N16" s="54">
        <v>0.13477912030978101</v>
      </c>
      <c r="O16" s="55">
        <v>14.754</v>
      </c>
      <c r="P16" s="55">
        <v>0.504</v>
      </c>
      <c r="Q16" s="55">
        <v>4.0179999999999998</v>
      </c>
      <c r="R16" s="55">
        <v>5.2009999999999996</v>
      </c>
      <c r="S16" s="55">
        <v>1.1850000000000001</v>
      </c>
      <c r="T16" s="55">
        <v>2.8210000000000002</v>
      </c>
      <c r="U16" s="55">
        <v>0.99099999999999999</v>
      </c>
      <c r="V16" s="55">
        <v>3.5000000000000003E-2</v>
      </c>
      <c r="W16" s="55">
        <v>2.5670000000000002</v>
      </c>
      <c r="X16" s="55">
        <v>3.9089999999999998</v>
      </c>
      <c r="Y16" s="55">
        <v>5.1159999999999997</v>
      </c>
      <c r="Z16" s="55">
        <v>2.7629999999999999</v>
      </c>
      <c r="AA16" s="55">
        <v>0.39900000000000002</v>
      </c>
      <c r="AB16" s="55">
        <v>0</v>
      </c>
      <c r="AC16" s="55"/>
      <c r="AD16" s="55">
        <v>49.502000000000002</v>
      </c>
      <c r="AE16" s="55">
        <v>3.157</v>
      </c>
      <c r="AF16" s="55">
        <v>0.23799999999999999</v>
      </c>
      <c r="AG16" s="55">
        <v>41.863</v>
      </c>
      <c r="AH16" s="55">
        <v>0.52800000000000002</v>
      </c>
      <c r="AI16" s="55">
        <v>3.2290000000000001</v>
      </c>
      <c r="AJ16" s="55">
        <v>0.48699999999999999</v>
      </c>
      <c r="AK16" s="55">
        <v>0</v>
      </c>
      <c r="AL16" s="55"/>
      <c r="AM16" s="55">
        <v>34.634999999999998</v>
      </c>
      <c r="AN16" s="55">
        <v>6.3440000000000003</v>
      </c>
      <c r="AO16" s="55">
        <v>0.185</v>
      </c>
      <c r="AP16" s="55">
        <v>9.5489999999999995</v>
      </c>
      <c r="AQ16" s="55">
        <v>15.792999999999999</v>
      </c>
      <c r="AR16" s="55">
        <v>2.6459999999999999</v>
      </c>
      <c r="AS16" s="55">
        <v>0.11799999999999999</v>
      </c>
      <c r="AT16" s="55">
        <v>2.1094237467877974E-15</v>
      </c>
      <c r="BE16" s="56">
        <v>238.71992334760131</v>
      </c>
      <c r="BF16" s="56">
        <v>2015.8486614643296</v>
      </c>
      <c r="BH16" s="43">
        <v>62.7</v>
      </c>
      <c r="BI16" s="43">
        <v>5.5</v>
      </c>
      <c r="BJ16" s="43">
        <v>31.1</v>
      </c>
      <c r="BK16" s="43">
        <v>0.7</v>
      </c>
      <c r="BM16" s="57">
        <v>221.87041648464134</v>
      </c>
      <c r="BN16" s="57">
        <v>3663.1126397248495</v>
      </c>
      <c r="BO16" s="57">
        <v>197.84654628833476</v>
      </c>
      <c r="BP16" s="57">
        <v>3774.1202111397724</v>
      </c>
      <c r="BQ16" s="57">
        <v>1105.8565013853063</v>
      </c>
      <c r="BR16" s="57">
        <v>8204.9541415878466</v>
      </c>
    </row>
    <row r="17" spans="7:70" x14ac:dyDescent="0.25">
      <c r="G17" s="43">
        <v>11</v>
      </c>
      <c r="H17" s="43">
        <v>2013</v>
      </c>
      <c r="I17" s="47">
        <v>9908798</v>
      </c>
      <c r="J17" s="47">
        <v>101273.3</v>
      </c>
      <c r="K17" s="51">
        <v>100093.1</v>
      </c>
      <c r="L17" s="51">
        <f t="shared" si="0"/>
        <v>10220.543399915912</v>
      </c>
      <c r="N17" s="54">
        <v>0.12644024788886801</v>
      </c>
      <c r="O17" s="55">
        <v>15.266</v>
      </c>
      <c r="P17" s="55">
        <v>0.33300000000000002</v>
      </c>
      <c r="Q17" s="55">
        <v>4.2750000000000004</v>
      </c>
      <c r="R17" s="55">
        <v>5.4240000000000004</v>
      </c>
      <c r="S17" s="55">
        <v>1.161</v>
      </c>
      <c r="T17" s="55">
        <v>2.9990000000000001</v>
      </c>
      <c r="U17" s="55">
        <v>1.0409999999999999</v>
      </c>
      <c r="V17" s="55">
        <v>3.3000000000000002E-2</v>
      </c>
      <c r="W17" s="55">
        <v>3.875</v>
      </c>
      <c r="X17" s="55">
        <v>3.57</v>
      </c>
      <c r="Y17" s="55">
        <v>4.8550000000000004</v>
      </c>
      <c r="Z17" s="55">
        <v>2.444</v>
      </c>
      <c r="AA17" s="55">
        <v>0.51100000000000001</v>
      </c>
      <c r="AB17" s="55">
        <v>0.01</v>
      </c>
      <c r="AC17" s="55"/>
      <c r="AD17" s="55">
        <v>49.018999999999998</v>
      </c>
      <c r="AE17" s="55">
        <v>2.2240000000000002</v>
      </c>
      <c r="AF17" s="55">
        <v>0.22700000000000001</v>
      </c>
      <c r="AG17" s="55">
        <v>39.835999999999999</v>
      </c>
      <c r="AH17" s="55">
        <v>0.505</v>
      </c>
      <c r="AI17" s="55">
        <v>4.7880000000000003</v>
      </c>
      <c r="AJ17" s="55">
        <v>0.47399999999999998</v>
      </c>
      <c r="AK17" s="55">
        <v>0.96499999999999997</v>
      </c>
      <c r="AL17" s="55"/>
      <c r="AM17" s="55">
        <v>30.291</v>
      </c>
      <c r="AN17" s="55">
        <v>6.3</v>
      </c>
      <c r="AO17" s="55">
        <v>7.5999999999999998E-2</v>
      </c>
      <c r="AP17" s="55">
        <v>5.6239999999999997</v>
      </c>
      <c r="AQ17" s="55">
        <v>15.37</v>
      </c>
      <c r="AR17" s="55">
        <v>2.7879999999999998</v>
      </c>
      <c r="AS17" s="55">
        <v>0.10100000000000001</v>
      </c>
      <c r="AT17" s="55">
        <v>3.2000000000002665E-2</v>
      </c>
      <c r="AV17" s="58">
        <v>0.1326</v>
      </c>
      <c r="AW17" s="58">
        <v>4.2000000000000003E-2</v>
      </c>
      <c r="AX17" s="59">
        <v>9.8000000000000004E-2</v>
      </c>
      <c r="AY17" s="59">
        <v>4.7800000000000002E-2</v>
      </c>
      <c r="AZ17" s="59"/>
      <c r="BA17" s="59"/>
      <c r="BB17" s="59"/>
      <c r="BC17" s="59"/>
      <c r="BE17" s="56">
        <v>226.59948589055162</v>
      </c>
      <c r="BF17" s="56">
        <v>1958.357649133636</v>
      </c>
      <c r="BH17" s="43">
        <v>62.9</v>
      </c>
      <c r="BI17" s="43">
        <v>5.0999999999999996</v>
      </c>
      <c r="BJ17" s="43">
        <v>31.3</v>
      </c>
      <c r="BK17" s="43">
        <v>0.7</v>
      </c>
      <c r="BM17" s="57">
        <v>239.31924452513931</v>
      </c>
      <c r="BN17" s="57">
        <v>3624.2476354256232</v>
      </c>
      <c r="BO17" s="57">
        <v>191.61505673866716</v>
      </c>
      <c r="BP17" s="57">
        <v>3428.2767324814781</v>
      </c>
      <c r="BQ17" s="57">
        <v>1124.1043278876468</v>
      </c>
      <c r="BR17" s="57">
        <v>8890.3995891850573</v>
      </c>
    </row>
    <row r="18" spans="7:70" x14ac:dyDescent="0.25">
      <c r="G18" s="43">
        <v>12</v>
      </c>
      <c r="H18" s="43">
        <v>2014</v>
      </c>
      <c r="I18" s="47">
        <v>9877365</v>
      </c>
      <c r="J18" s="47">
        <v>104239.1</v>
      </c>
      <c r="K18" s="51">
        <v>103768.7</v>
      </c>
      <c r="L18" s="51">
        <f t="shared" si="0"/>
        <v>10553.330771921459</v>
      </c>
      <c r="N18" s="54">
        <v>0.124009272242411</v>
      </c>
      <c r="O18" s="55">
        <v>15.366</v>
      </c>
      <c r="P18" s="55">
        <v>0.34799999999999998</v>
      </c>
      <c r="Q18" s="55">
        <v>4.8019999999999996</v>
      </c>
      <c r="R18" s="55">
        <v>5.1379999999999999</v>
      </c>
      <c r="S18" s="55">
        <v>1.1459999999999999</v>
      </c>
      <c r="T18" s="55">
        <v>2.984</v>
      </c>
      <c r="U18" s="55">
        <v>0.90400000000000003</v>
      </c>
      <c r="V18" s="55">
        <v>4.3999999999999997E-2</v>
      </c>
      <c r="W18" s="55">
        <v>4.0910000000000002</v>
      </c>
      <c r="X18" s="55">
        <v>3.992</v>
      </c>
      <c r="Y18" s="55">
        <v>4.4329999999999998</v>
      </c>
      <c r="Z18" s="55">
        <v>2.2440000000000002</v>
      </c>
      <c r="AA18" s="55">
        <v>0.59499999999999997</v>
      </c>
      <c r="AB18" s="55">
        <v>0.01</v>
      </c>
      <c r="AC18" s="55"/>
      <c r="AD18" s="55">
        <v>42.790999999999997</v>
      </c>
      <c r="AE18" s="55">
        <v>1.371</v>
      </c>
      <c r="AF18" s="55">
        <v>0.184</v>
      </c>
      <c r="AG18" s="55">
        <v>33.933999999999997</v>
      </c>
      <c r="AH18" s="55">
        <v>0.45600000000000002</v>
      </c>
      <c r="AI18" s="55">
        <v>4.8319999999999999</v>
      </c>
      <c r="AJ18" s="55">
        <v>0.51700000000000002</v>
      </c>
      <c r="AK18" s="55">
        <v>1.4970000000000001</v>
      </c>
      <c r="AL18" s="55"/>
      <c r="AM18" s="55">
        <v>29.370999999999999</v>
      </c>
      <c r="AN18" s="55">
        <v>5.9950000000000001</v>
      </c>
      <c r="AO18" s="55">
        <v>7.2999999999999995E-2</v>
      </c>
      <c r="AP18" s="55">
        <v>4.3440000000000003</v>
      </c>
      <c r="AQ18" s="55">
        <v>15.648999999999999</v>
      </c>
      <c r="AR18" s="55">
        <v>3.137</v>
      </c>
      <c r="AS18" s="55">
        <v>0.11799999999999999</v>
      </c>
      <c r="AT18" s="55">
        <v>5.4999999999998272E-2</v>
      </c>
      <c r="AV18" s="60">
        <v>0.11459999999999999</v>
      </c>
      <c r="AW18" s="60">
        <v>3.5099999999999999E-2</v>
      </c>
      <c r="AX18" s="59">
        <v>8.9899999999999994E-2</v>
      </c>
      <c r="AY18" s="59">
        <v>3.8899999999999997E-2</v>
      </c>
      <c r="AZ18" s="59"/>
      <c r="BA18" s="59"/>
      <c r="BB18" s="59"/>
      <c r="BC18" s="59"/>
      <c r="BE18" s="56">
        <v>219.45959381895648</v>
      </c>
      <c r="BF18" s="56">
        <v>1935.828738418302</v>
      </c>
      <c r="BH18" s="43">
        <v>61.8</v>
      </c>
      <c r="BI18" s="43">
        <v>5.0999999999999996</v>
      </c>
      <c r="BJ18" s="43">
        <v>32.700000000000003</v>
      </c>
      <c r="BK18" s="56">
        <v>0.4</v>
      </c>
      <c r="BM18" s="51">
        <v>267.49298414419161</v>
      </c>
      <c r="BN18" s="51">
        <v>3676.7841788478072</v>
      </c>
      <c r="BO18" s="51">
        <v>269.69700227927228</v>
      </c>
      <c r="BP18" s="51">
        <v>3889.4043950374653</v>
      </c>
      <c r="BQ18" s="51">
        <v>1068.6467967619583</v>
      </c>
      <c r="BR18" s="51">
        <v>8617.4749471393334</v>
      </c>
    </row>
    <row r="19" spans="7:70" x14ac:dyDescent="0.25">
      <c r="G19" s="43">
        <v>13</v>
      </c>
      <c r="H19" s="43">
        <v>2015</v>
      </c>
      <c r="I19" s="47">
        <v>9855571</v>
      </c>
      <c r="J19" s="47">
        <v>108747.9</v>
      </c>
      <c r="K19" s="51">
        <v>106818.4</v>
      </c>
      <c r="L19" s="51">
        <f>(J19*1000000)/I19</f>
        <v>11034.155200140103</v>
      </c>
      <c r="U19" s="55"/>
      <c r="AV19" s="60">
        <v>0.1145</v>
      </c>
      <c r="AW19" s="61">
        <v>3.5200000000000002E-2</v>
      </c>
      <c r="AX19" s="59">
        <v>8.6999999999999994E-2</v>
      </c>
      <c r="AY19" s="59">
        <v>3.3799999999999997E-2</v>
      </c>
      <c r="AZ19" s="59"/>
      <c r="BA19" s="59">
        <v>1.04264</v>
      </c>
      <c r="BB19" s="59">
        <v>1.0380199999999999</v>
      </c>
      <c r="BC19" s="59">
        <v>0.65433000000000008</v>
      </c>
      <c r="BH19" s="43">
        <v>62.1</v>
      </c>
      <c r="BI19" s="43">
        <v>4.8</v>
      </c>
      <c r="BJ19" s="43">
        <v>32.5</v>
      </c>
      <c r="BK19" s="43">
        <v>0.5</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7a0Ri0N4bJ6PZo4WkWfpZR/5NulxWRDOpGKlPGyE57lvJq+AduIWKMfOB+Di/ZplxFopE8D+lzBFp0MeedhVbw==" saltValue="emPEMDrKbC7o9CZkUmVyPQ=="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59</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94</v>
      </c>
      <c r="D4" s="51">
        <v>79797</v>
      </c>
      <c r="E4" s="43" t="s">
        <v>76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4111672</v>
      </c>
      <c r="J9" s="47">
        <v>170215.8</v>
      </c>
      <c r="K9" s="51">
        <v>163331.79999999999</v>
      </c>
      <c r="L9" s="51">
        <f>(J9*1000000)/I9</f>
        <v>41398.1951867756</v>
      </c>
      <c r="N9" s="54">
        <v>3.4948859276243797E-2</v>
      </c>
      <c r="O9" s="55">
        <v>12.597</v>
      </c>
      <c r="P9" s="55">
        <v>0.751</v>
      </c>
      <c r="Q9" s="55">
        <v>8.2040000000000006</v>
      </c>
      <c r="R9" s="55">
        <v>1.3640000000000001</v>
      </c>
      <c r="S9" s="55">
        <v>0.184</v>
      </c>
      <c r="T9" s="55">
        <v>2.0939999999999999</v>
      </c>
      <c r="U9" s="55">
        <v>0</v>
      </c>
      <c r="V9" s="55">
        <v>0</v>
      </c>
      <c r="W9" s="55">
        <v>2.5819999999999999</v>
      </c>
      <c r="X9" s="55">
        <v>5.0819999999999999</v>
      </c>
      <c r="Y9" s="55">
        <v>2.9540000000000002</v>
      </c>
      <c r="Z9" s="55">
        <v>1.643</v>
      </c>
      <c r="AA9" s="55">
        <v>0.33600000000000002</v>
      </c>
      <c r="AB9" s="55">
        <v>0</v>
      </c>
      <c r="AC9" s="55"/>
      <c r="AD9" s="55">
        <v>0</v>
      </c>
      <c r="AE9" s="55">
        <v>0</v>
      </c>
      <c r="AF9" s="55">
        <v>0</v>
      </c>
      <c r="AG9" s="55">
        <v>0</v>
      </c>
      <c r="AH9" s="55">
        <v>0</v>
      </c>
      <c r="AI9" s="55">
        <v>0</v>
      </c>
      <c r="AJ9" s="55">
        <v>0</v>
      </c>
      <c r="AK9" s="55">
        <v>0</v>
      </c>
      <c r="AL9" s="55"/>
      <c r="AM9" s="55">
        <v>25.97</v>
      </c>
      <c r="AN9" s="55">
        <v>8.8390000000000004</v>
      </c>
      <c r="AO9" s="55">
        <v>3.34</v>
      </c>
      <c r="AP9" s="55">
        <v>11.574</v>
      </c>
      <c r="AQ9" s="55">
        <v>0</v>
      </c>
      <c r="AR9" s="55">
        <v>2.2170000000000001</v>
      </c>
      <c r="AS9" s="55">
        <v>0</v>
      </c>
      <c r="AT9" s="55">
        <v>0</v>
      </c>
      <c r="BE9" s="56">
        <v>95.544849747665211</v>
      </c>
      <c r="BF9" s="56">
        <v>3310.1400700949885</v>
      </c>
      <c r="BH9" s="43">
        <v>41.7</v>
      </c>
      <c r="BI9" s="43">
        <v>55.3</v>
      </c>
      <c r="BJ9" s="43">
        <v>2.8</v>
      </c>
      <c r="BK9" s="43">
        <v>0.1</v>
      </c>
      <c r="BM9" s="57">
        <v>172.07919600128463</v>
      </c>
      <c r="BN9" s="57">
        <v>2379.1917454858126</v>
      </c>
      <c r="BO9" s="57">
        <v>1.8246413464174998</v>
      </c>
      <c r="BP9" s="57">
        <v>4119.5317761510414</v>
      </c>
      <c r="BQ9" s="57">
        <v>190.15042258770123</v>
      </c>
      <c r="BR9" s="57">
        <v>5440.8191433290795</v>
      </c>
    </row>
    <row r="10" spans="1:70" x14ac:dyDescent="0.25">
      <c r="G10" s="43">
        <v>4</v>
      </c>
      <c r="H10" s="43">
        <v>2006</v>
      </c>
      <c r="I10" s="47">
        <v>4208156</v>
      </c>
      <c r="J10" s="47">
        <v>185060.7</v>
      </c>
      <c r="K10" s="51">
        <v>172913.1</v>
      </c>
      <c r="L10" s="51">
        <f t="shared" ref="L10:L24" si="0">(J10*1000000)/I10</f>
        <v>43976.672918019198</v>
      </c>
      <c r="N10" s="54">
        <v>3.5712859688282E-2</v>
      </c>
      <c r="O10" s="55">
        <v>13.226000000000001</v>
      </c>
      <c r="P10" s="55">
        <v>0.70599999999999996</v>
      </c>
      <c r="Q10" s="55">
        <v>8.64</v>
      </c>
      <c r="R10" s="55">
        <v>1.4650000000000001</v>
      </c>
      <c r="S10" s="55">
        <v>0.19</v>
      </c>
      <c r="T10" s="55">
        <v>2.2250000000000001</v>
      </c>
      <c r="U10" s="55">
        <v>0</v>
      </c>
      <c r="V10" s="55">
        <v>0</v>
      </c>
      <c r="W10" s="55">
        <v>2.7469999999999999</v>
      </c>
      <c r="X10" s="55">
        <v>5.4610000000000003</v>
      </c>
      <c r="Y10" s="55">
        <v>3.085</v>
      </c>
      <c r="Z10" s="55">
        <v>1.611</v>
      </c>
      <c r="AA10" s="55">
        <v>0.32200000000000001</v>
      </c>
      <c r="AB10" s="55">
        <v>0</v>
      </c>
      <c r="AC10" s="55"/>
      <c r="AD10" s="55">
        <v>0</v>
      </c>
      <c r="AE10" s="55">
        <v>0</v>
      </c>
      <c r="AF10" s="55">
        <v>0</v>
      </c>
      <c r="AG10" s="55">
        <v>0</v>
      </c>
      <c r="AH10" s="55">
        <v>0</v>
      </c>
      <c r="AI10" s="55">
        <v>0</v>
      </c>
      <c r="AJ10" s="55">
        <v>0</v>
      </c>
      <c r="AK10" s="55">
        <v>0</v>
      </c>
      <c r="AL10" s="55"/>
      <c r="AM10" s="55">
        <v>27.48</v>
      </c>
      <c r="AN10" s="55">
        <v>8.0220000000000002</v>
      </c>
      <c r="AO10" s="55">
        <v>2.8340000000000001</v>
      </c>
      <c r="AP10" s="55">
        <v>13.785</v>
      </c>
      <c r="AQ10" s="55">
        <v>0</v>
      </c>
      <c r="AR10" s="55">
        <v>2.839</v>
      </c>
      <c r="AS10" s="55">
        <v>0</v>
      </c>
      <c r="AT10" s="55">
        <v>3.5527136788005009E-15</v>
      </c>
      <c r="BE10" s="56">
        <v>91.911142396447474</v>
      </c>
      <c r="BF10" s="56">
        <v>3226.4414425725449</v>
      </c>
      <c r="BH10" s="43">
        <v>41.2</v>
      </c>
      <c r="BI10" s="43">
        <v>55.8</v>
      </c>
      <c r="BJ10" s="43">
        <v>2.7</v>
      </c>
      <c r="BK10" s="43">
        <v>0.3</v>
      </c>
      <c r="BM10" s="57">
        <v>215.92877850859912</v>
      </c>
      <c r="BN10" s="57">
        <v>2484.4368013757526</v>
      </c>
      <c r="BO10" s="57">
        <v>3.3639004171076174</v>
      </c>
      <c r="BP10" s="57">
        <v>4450.5647306454439</v>
      </c>
      <c r="BQ10" s="57">
        <v>198.73118274594006</v>
      </c>
      <c r="BR10" s="57">
        <v>5564.6953080922667</v>
      </c>
    </row>
    <row r="11" spans="1:70" x14ac:dyDescent="0.25">
      <c r="G11" s="43">
        <v>5</v>
      </c>
      <c r="H11" s="43">
        <v>2007</v>
      </c>
      <c r="I11" s="47">
        <v>4340118</v>
      </c>
      <c r="J11" s="47">
        <v>197293.4</v>
      </c>
      <c r="K11" s="51">
        <v>179477.9</v>
      </c>
      <c r="L11" s="51">
        <f t="shared" si="0"/>
        <v>45458.072798942332</v>
      </c>
      <c r="N11" s="54">
        <v>3.8731721603053403E-2</v>
      </c>
      <c r="O11" s="55">
        <v>13.284000000000001</v>
      </c>
      <c r="P11" s="55">
        <v>0.68700000000000006</v>
      </c>
      <c r="Q11" s="55">
        <v>8.7059999999999995</v>
      </c>
      <c r="R11" s="55">
        <v>1.458</v>
      </c>
      <c r="S11" s="55">
        <v>0.20899999999999999</v>
      </c>
      <c r="T11" s="55">
        <v>2.2240000000000002</v>
      </c>
      <c r="U11" s="55">
        <v>0</v>
      </c>
      <c r="V11" s="55">
        <v>0</v>
      </c>
      <c r="W11" s="55">
        <v>2.4729999999999999</v>
      </c>
      <c r="X11" s="55">
        <v>5.84</v>
      </c>
      <c r="Y11" s="55">
        <v>2.9580000000000002</v>
      </c>
      <c r="Z11" s="55">
        <v>1.712</v>
      </c>
      <c r="AA11" s="55">
        <v>0.30099999999999999</v>
      </c>
      <c r="AB11" s="55">
        <v>0</v>
      </c>
      <c r="AC11" s="55"/>
      <c r="AD11" s="55">
        <v>0</v>
      </c>
      <c r="AE11" s="55">
        <v>0</v>
      </c>
      <c r="AF11" s="55">
        <v>0</v>
      </c>
      <c r="AG11" s="55">
        <v>0</v>
      </c>
      <c r="AH11" s="55">
        <v>0</v>
      </c>
      <c r="AI11" s="55">
        <v>0</v>
      </c>
      <c r="AJ11" s="55">
        <v>0</v>
      </c>
      <c r="AK11" s="55">
        <v>0</v>
      </c>
      <c r="AL11" s="55"/>
      <c r="AM11" s="55">
        <v>28.196000000000002</v>
      </c>
      <c r="AN11" s="55">
        <v>7.6710000000000003</v>
      </c>
      <c r="AO11" s="55">
        <v>1.919</v>
      </c>
      <c r="AP11" s="55">
        <v>15.462999999999999</v>
      </c>
      <c r="AQ11" s="55">
        <v>0</v>
      </c>
      <c r="AR11" s="55">
        <v>3.1429999999999998</v>
      </c>
      <c r="AS11" s="55">
        <v>0</v>
      </c>
      <c r="AT11" s="55">
        <v>3.5527136788005009E-15</v>
      </c>
      <c r="BE11" s="56">
        <v>88.958621271346843</v>
      </c>
      <c r="BF11" s="56">
        <v>3175.1237436508436</v>
      </c>
      <c r="BH11" s="43">
        <v>42</v>
      </c>
      <c r="BI11" s="43">
        <v>55.1</v>
      </c>
      <c r="BJ11" s="43">
        <v>2.7</v>
      </c>
      <c r="BK11" s="43">
        <v>0.2</v>
      </c>
      <c r="BM11" s="57">
        <v>259.79079679676829</v>
      </c>
      <c r="BN11" s="57">
        <v>2508.7704213241614</v>
      </c>
      <c r="BO11" s="57">
        <v>22.192755616044792</v>
      </c>
      <c r="BP11" s="57">
        <v>4679.4714113913387</v>
      </c>
      <c r="BQ11" s="57">
        <v>203.05517845707448</v>
      </c>
      <c r="BR11" s="57">
        <v>5242.6065780940298</v>
      </c>
    </row>
    <row r="12" spans="1:70" x14ac:dyDescent="0.25">
      <c r="G12" s="43">
        <v>6</v>
      </c>
      <c r="H12" s="43">
        <v>2008</v>
      </c>
      <c r="I12" s="47">
        <v>4457765</v>
      </c>
      <c r="J12" s="47">
        <v>187687.2</v>
      </c>
      <c r="K12" s="51">
        <v>171628.5</v>
      </c>
      <c r="L12" s="51">
        <f t="shared" si="0"/>
        <v>42103.430755098125</v>
      </c>
      <c r="N12" s="54">
        <v>3.6259792376120301E-2</v>
      </c>
      <c r="O12" s="55">
        <v>13.298</v>
      </c>
      <c r="P12" s="55">
        <v>0.69499999999999995</v>
      </c>
      <c r="Q12" s="55">
        <v>8.5129999999999999</v>
      </c>
      <c r="R12" s="55">
        <v>1.5640000000000001</v>
      </c>
      <c r="S12" s="55">
        <v>0.23300000000000001</v>
      </c>
      <c r="T12" s="55">
        <v>2.294</v>
      </c>
      <c r="U12" s="55">
        <v>0</v>
      </c>
      <c r="V12" s="55">
        <v>0</v>
      </c>
      <c r="W12" s="55">
        <v>2.4449999999999998</v>
      </c>
      <c r="X12" s="55">
        <v>5.5279999999999996</v>
      </c>
      <c r="Y12" s="55">
        <v>3.206</v>
      </c>
      <c r="Z12" s="55">
        <v>1.8120000000000001</v>
      </c>
      <c r="AA12" s="55">
        <v>0.308</v>
      </c>
      <c r="AB12" s="55">
        <v>0</v>
      </c>
      <c r="AC12" s="55"/>
      <c r="AD12" s="55">
        <v>0</v>
      </c>
      <c r="AE12" s="55">
        <v>0</v>
      </c>
      <c r="AF12" s="55">
        <v>0</v>
      </c>
      <c r="AG12" s="55">
        <v>0</v>
      </c>
      <c r="AH12" s="55">
        <v>0</v>
      </c>
      <c r="AI12" s="55">
        <v>0</v>
      </c>
      <c r="AJ12" s="55">
        <v>0</v>
      </c>
      <c r="AK12" s="55">
        <v>0</v>
      </c>
      <c r="AL12" s="55"/>
      <c r="AM12" s="55">
        <v>30.239000000000001</v>
      </c>
      <c r="AN12" s="55">
        <v>7.891</v>
      </c>
      <c r="AO12" s="55">
        <v>1.7090000000000001</v>
      </c>
      <c r="AP12" s="55">
        <v>16.72</v>
      </c>
      <c r="AQ12" s="55">
        <v>0</v>
      </c>
      <c r="AR12" s="55">
        <v>3.919</v>
      </c>
      <c r="AS12" s="55">
        <v>0</v>
      </c>
      <c r="AT12" s="55">
        <v>0</v>
      </c>
      <c r="BE12" s="56">
        <v>89.57918820763625</v>
      </c>
      <c r="BF12" s="56">
        <v>3188.3039660110749</v>
      </c>
      <c r="BH12" s="43">
        <v>41.8</v>
      </c>
      <c r="BI12" s="43">
        <v>55.4</v>
      </c>
      <c r="BJ12" s="43">
        <v>2.5</v>
      </c>
      <c r="BK12" s="43">
        <v>0.3</v>
      </c>
      <c r="BM12" s="57">
        <v>291.86113641288023</v>
      </c>
      <c r="BN12" s="57">
        <v>2610.3181427343079</v>
      </c>
      <c r="BO12" s="57">
        <v>56.280413048038859</v>
      </c>
      <c r="BP12" s="57">
        <v>4445.6608238629815</v>
      </c>
      <c r="BQ12" s="57">
        <v>199.5557501484696</v>
      </c>
      <c r="BR12" s="57">
        <v>5503.4995258244044</v>
      </c>
    </row>
    <row r="13" spans="1:70" x14ac:dyDescent="0.25">
      <c r="G13" s="43">
        <v>7</v>
      </c>
      <c r="H13" s="43">
        <v>2009</v>
      </c>
      <c r="I13" s="47">
        <v>4521322</v>
      </c>
      <c r="J13" s="47">
        <v>169704.3</v>
      </c>
      <c r="K13" s="51">
        <v>163793.5</v>
      </c>
      <c r="L13" s="51">
        <f t="shared" si="0"/>
        <v>37534.221185750539</v>
      </c>
      <c r="N13" s="54">
        <v>4.2958486870009999E-2</v>
      </c>
      <c r="O13" s="55">
        <v>11.872</v>
      </c>
      <c r="P13" s="55">
        <v>0.63800000000000001</v>
      </c>
      <c r="Q13" s="55">
        <v>7.3170000000000002</v>
      </c>
      <c r="R13" s="55">
        <v>1.4650000000000001</v>
      </c>
      <c r="S13" s="55">
        <v>0.26800000000000002</v>
      </c>
      <c r="T13" s="55">
        <v>2.173</v>
      </c>
      <c r="U13" s="55">
        <v>0</v>
      </c>
      <c r="V13" s="55">
        <v>1.2999999999999999E-2</v>
      </c>
      <c r="W13" s="55">
        <v>2.11</v>
      </c>
      <c r="X13" s="55">
        <v>4.7460000000000004</v>
      </c>
      <c r="Y13" s="55">
        <v>3.1440000000000001</v>
      </c>
      <c r="Z13" s="55">
        <v>1.6</v>
      </c>
      <c r="AA13" s="55">
        <v>0.27100000000000002</v>
      </c>
      <c r="AB13" s="55">
        <v>0</v>
      </c>
      <c r="AC13" s="55"/>
      <c r="AD13" s="55">
        <v>0</v>
      </c>
      <c r="AE13" s="55">
        <v>0</v>
      </c>
      <c r="AF13" s="55">
        <v>0</v>
      </c>
      <c r="AG13" s="55">
        <v>0</v>
      </c>
      <c r="AH13" s="55">
        <v>0</v>
      </c>
      <c r="AI13" s="55">
        <v>0</v>
      </c>
      <c r="AJ13" s="55">
        <v>0</v>
      </c>
      <c r="AK13" s="55">
        <v>0</v>
      </c>
      <c r="AL13" s="55"/>
      <c r="AM13" s="55">
        <v>28.312999999999999</v>
      </c>
      <c r="AN13" s="55">
        <v>6.6340000000000003</v>
      </c>
      <c r="AO13" s="55">
        <v>0.91800000000000004</v>
      </c>
      <c r="AP13" s="55">
        <v>16.297999999999998</v>
      </c>
      <c r="AQ13" s="55">
        <v>0</v>
      </c>
      <c r="AR13" s="55">
        <v>4.4630000000000001</v>
      </c>
      <c r="AS13" s="55">
        <v>0</v>
      </c>
      <c r="AT13" s="55">
        <v>0</v>
      </c>
      <c r="BE13" s="56">
        <v>89.662839565753657</v>
      </c>
      <c r="BF13" s="56">
        <v>2986.0025965361547</v>
      </c>
      <c r="BH13" s="43">
        <v>39.1</v>
      </c>
      <c r="BI13" s="43">
        <v>57.6</v>
      </c>
      <c r="BJ13" s="43">
        <v>3.1</v>
      </c>
      <c r="BK13" s="43">
        <v>0.2</v>
      </c>
      <c r="BM13" s="57">
        <v>329.77241740537772</v>
      </c>
      <c r="BN13" s="57">
        <v>2469.6474634565775</v>
      </c>
      <c r="BO13" s="57">
        <v>78.037784684631063</v>
      </c>
      <c r="BP13" s="57">
        <v>4048.7302084927896</v>
      </c>
      <c r="BQ13" s="57">
        <v>213.91143868351512</v>
      </c>
      <c r="BR13" s="57">
        <v>4979.4919297506785</v>
      </c>
    </row>
    <row r="14" spans="1:70" x14ac:dyDescent="0.25">
      <c r="G14" s="43">
        <v>8</v>
      </c>
      <c r="H14" s="43">
        <v>2010</v>
      </c>
      <c r="I14" s="47">
        <v>4549428</v>
      </c>
      <c r="J14" s="47">
        <v>167124.29999999999</v>
      </c>
      <c r="K14" s="51">
        <v>167124.29999999999</v>
      </c>
      <c r="L14" s="51">
        <f t="shared" si="0"/>
        <v>36735.233528258934</v>
      </c>
      <c r="N14" s="54">
        <v>4.4846978014725397E-2</v>
      </c>
      <c r="O14" s="55">
        <v>11.956</v>
      </c>
      <c r="P14" s="55">
        <v>0.60399999999999998</v>
      </c>
      <c r="Q14" s="55">
        <v>7.27</v>
      </c>
      <c r="R14" s="55">
        <v>1.593</v>
      </c>
      <c r="S14" s="55">
        <v>0.29599999999999999</v>
      </c>
      <c r="T14" s="55">
        <v>2.1859999999999999</v>
      </c>
      <c r="U14" s="55">
        <v>0</v>
      </c>
      <c r="V14" s="55">
        <v>8.9999999999999993E-3</v>
      </c>
      <c r="W14" s="55">
        <v>2.1459999999999999</v>
      </c>
      <c r="X14" s="55">
        <v>4.7149999999999999</v>
      </c>
      <c r="Y14" s="55">
        <v>3.2959999999999998</v>
      </c>
      <c r="Z14" s="55">
        <v>1.522</v>
      </c>
      <c r="AA14" s="55">
        <v>0.27700000000000002</v>
      </c>
      <c r="AB14" s="55">
        <v>0</v>
      </c>
      <c r="AC14" s="55"/>
      <c r="AD14" s="55">
        <v>0</v>
      </c>
      <c r="AE14" s="55">
        <v>0</v>
      </c>
      <c r="AF14" s="55">
        <v>0</v>
      </c>
      <c r="AG14" s="55">
        <v>0</v>
      </c>
      <c r="AH14" s="55">
        <v>0</v>
      </c>
      <c r="AI14" s="55">
        <v>0</v>
      </c>
      <c r="AJ14" s="55">
        <v>0</v>
      </c>
      <c r="AK14" s="55">
        <v>0</v>
      </c>
      <c r="AL14" s="55"/>
      <c r="AM14" s="55">
        <v>28.684999999999999</v>
      </c>
      <c r="AN14" s="55">
        <v>5.694</v>
      </c>
      <c r="AO14" s="55">
        <v>0.54200000000000004</v>
      </c>
      <c r="AP14" s="55">
        <v>18.542999999999999</v>
      </c>
      <c r="AQ14" s="55">
        <v>0</v>
      </c>
      <c r="AR14" s="55">
        <v>3.9060000000000001</v>
      </c>
      <c r="AS14" s="55">
        <v>0</v>
      </c>
      <c r="AT14" s="55">
        <v>0</v>
      </c>
      <c r="BE14" s="56">
        <v>91.268842742971472</v>
      </c>
      <c r="BF14" s="56">
        <v>2897.2786000659412</v>
      </c>
      <c r="BH14" s="43">
        <v>37.299999999999997</v>
      </c>
      <c r="BI14" s="43">
        <v>58.3</v>
      </c>
      <c r="BJ14" s="43">
        <v>4.2</v>
      </c>
      <c r="BK14" s="43">
        <v>0.2</v>
      </c>
      <c r="BM14" s="57">
        <v>360.47158701404817</v>
      </c>
      <c r="BN14" s="57">
        <v>2491.6595012897678</v>
      </c>
      <c r="BO14" s="57">
        <v>93.264985608523276</v>
      </c>
      <c r="BP14" s="57">
        <v>3856.5328197539329</v>
      </c>
      <c r="BQ14" s="57">
        <v>228.08772052246991</v>
      </c>
      <c r="BR14" s="57">
        <v>5085.9105924055302</v>
      </c>
    </row>
    <row r="15" spans="1:70" x14ac:dyDescent="0.25">
      <c r="G15" s="43">
        <v>9</v>
      </c>
      <c r="H15" s="43">
        <v>2011</v>
      </c>
      <c r="I15" s="47">
        <v>4570881</v>
      </c>
      <c r="J15" s="47">
        <v>173070.2</v>
      </c>
      <c r="K15" s="51">
        <v>167056.5</v>
      </c>
      <c r="L15" s="51">
        <f t="shared" si="0"/>
        <v>37863.641604320917</v>
      </c>
      <c r="N15" s="54">
        <v>4.9452570000000001E-2</v>
      </c>
      <c r="O15" s="55">
        <v>10.898999999999999</v>
      </c>
      <c r="P15" s="55">
        <v>0.55600000000000005</v>
      </c>
      <c r="Q15" s="55">
        <v>6.4320000000000004</v>
      </c>
      <c r="R15" s="55">
        <v>1.506</v>
      </c>
      <c r="S15" s="55">
        <v>0.251</v>
      </c>
      <c r="T15" s="55">
        <v>2.1389999999999998</v>
      </c>
      <c r="U15" s="55">
        <v>0</v>
      </c>
      <c r="V15" s="55">
        <v>1.4E-2</v>
      </c>
      <c r="W15" s="55">
        <v>2.2320000000000002</v>
      </c>
      <c r="X15" s="55">
        <v>4.3150000000000004</v>
      </c>
      <c r="Y15" s="55">
        <v>2.766</v>
      </c>
      <c r="Z15" s="55">
        <v>1.331</v>
      </c>
      <c r="AA15" s="55">
        <v>0.255</v>
      </c>
      <c r="AB15" s="55">
        <v>0</v>
      </c>
      <c r="AC15" s="55"/>
      <c r="AD15" s="55">
        <v>0</v>
      </c>
      <c r="AE15" s="55">
        <v>0</v>
      </c>
      <c r="AF15" s="55">
        <v>0</v>
      </c>
      <c r="AG15" s="55">
        <v>0</v>
      </c>
      <c r="AH15" s="55">
        <v>0</v>
      </c>
      <c r="AI15" s="55">
        <v>0</v>
      </c>
      <c r="AJ15" s="55">
        <v>0</v>
      </c>
      <c r="AK15" s="55">
        <v>0</v>
      </c>
      <c r="AL15" s="55"/>
      <c r="AM15" s="55">
        <v>27.474</v>
      </c>
      <c r="AN15" s="55">
        <v>6.0430000000000001</v>
      </c>
      <c r="AO15" s="55">
        <v>0.20899999999999999</v>
      </c>
      <c r="AP15" s="55">
        <v>15.797000000000001</v>
      </c>
      <c r="AQ15" s="55">
        <v>0</v>
      </c>
      <c r="AR15" s="55">
        <v>5.4249999999999998</v>
      </c>
      <c r="AS15" s="55">
        <v>0</v>
      </c>
      <c r="AT15" s="55">
        <v>0</v>
      </c>
      <c r="BE15" s="56">
        <v>81.298714403212998</v>
      </c>
      <c r="BF15" s="56">
        <v>2888.8559582292269</v>
      </c>
      <c r="BH15" s="43">
        <v>35.700000000000003</v>
      </c>
      <c r="BI15" s="43">
        <v>59.9</v>
      </c>
      <c r="BJ15" s="43">
        <v>4.4000000000000004</v>
      </c>
      <c r="BK15" s="43">
        <v>0.1</v>
      </c>
      <c r="BM15" s="57">
        <v>414.73916573335697</v>
      </c>
      <c r="BN15" s="57">
        <v>2404.4711951848667</v>
      </c>
      <c r="BO15" s="57">
        <v>138.32209529176487</v>
      </c>
      <c r="BP15" s="57">
        <v>3611.8166161668964</v>
      </c>
      <c r="BQ15" s="57">
        <v>221.41540521684112</v>
      </c>
      <c r="BR15" s="57">
        <v>4477.3291256716038</v>
      </c>
    </row>
    <row r="16" spans="1:70" x14ac:dyDescent="0.25">
      <c r="G16" s="43">
        <v>10</v>
      </c>
      <c r="H16" s="43">
        <v>2012</v>
      </c>
      <c r="I16" s="47">
        <v>4582707</v>
      </c>
      <c r="J16" s="47">
        <v>175753.60000000001</v>
      </c>
      <c r="K16" s="51">
        <v>165214.1</v>
      </c>
      <c r="L16" s="51">
        <f t="shared" si="0"/>
        <v>38351.480904190474</v>
      </c>
      <c r="N16" s="54">
        <v>5.0785982082069997E-2</v>
      </c>
      <c r="O16" s="55">
        <v>10.612</v>
      </c>
      <c r="P16" s="55">
        <v>0.53400000000000003</v>
      </c>
      <c r="Q16" s="55">
        <v>6.0949999999999998</v>
      </c>
      <c r="R16" s="55">
        <v>1.6240000000000001</v>
      </c>
      <c r="S16" s="55">
        <v>0.25600000000000001</v>
      </c>
      <c r="T16" s="55">
        <v>2.0779999999999998</v>
      </c>
      <c r="U16" s="55">
        <v>0</v>
      </c>
      <c r="V16" s="55">
        <v>2.5000000000000001E-2</v>
      </c>
      <c r="W16" s="55">
        <v>2.1829999999999998</v>
      </c>
      <c r="X16" s="55">
        <v>4.1079999999999997</v>
      </c>
      <c r="Y16" s="55">
        <v>2.7429999999999999</v>
      </c>
      <c r="Z16" s="55">
        <v>1.333</v>
      </c>
      <c r="AA16" s="55">
        <v>0.245</v>
      </c>
      <c r="AB16" s="55">
        <v>0</v>
      </c>
      <c r="AC16" s="55"/>
      <c r="AD16" s="55">
        <v>0</v>
      </c>
      <c r="AE16" s="55">
        <v>0</v>
      </c>
      <c r="AF16" s="55">
        <v>0</v>
      </c>
      <c r="AG16" s="55">
        <v>0</v>
      </c>
      <c r="AH16" s="55">
        <v>0</v>
      </c>
      <c r="AI16" s="55">
        <v>0</v>
      </c>
      <c r="AJ16" s="55">
        <v>0</v>
      </c>
      <c r="AK16" s="55">
        <v>0</v>
      </c>
      <c r="AL16" s="55"/>
      <c r="AM16" s="55">
        <v>27.6</v>
      </c>
      <c r="AN16" s="55">
        <v>7.4580000000000002</v>
      </c>
      <c r="AO16" s="55">
        <v>0.19400000000000001</v>
      </c>
      <c r="AP16" s="55">
        <v>14.439</v>
      </c>
      <c r="AQ16" s="55">
        <v>0</v>
      </c>
      <c r="AR16" s="55">
        <v>5.4630000000000001</v>
      </c>
      <c r="AS16" s="55">
        <v>4.5999999999999999E-2</v>
      </c>
      <c r="AT16" s="55">
        <v>-6.2450045135165055E-16</v>
      </c>
      <c r="BE16" s="56">
        <v>80.572714722330787</v>
      </c>
      <c r="BF16" s="56">
        <v>2896.0857884405673</v>
      </c>
      <c r="BH16" s="43">
        <v>36.200000000000003</v>
      </c>
      <c r="BI16" s="43">
        <v>59</v>
      </c>
      <c r="BJ16" s="43">
        <v>4.7</v>
      </c>
      <c r="BK16" s="43">
        <v>0.2</v>
      </c>
      <c r="BM16" s="57">
        <v>465.36002462952695</v>
      </c>
      <c r="BN16" s="57">
        <v>2390.5417024935509</v>
      </c>
      <c r="BO16" s="57">
        <v>141.1074934783183</v>
      </c>
      <c r="BP16" s="57">
        <v>3521.1153037391377</v>
      </c>
      <c r="BQ16" s="57">
        <v>226.40143109859031</v>
      </c>
      <c r="BR16" s="57">
        <v>4457.9512262404642</v>
      </c>
    </row>
    <row r="17" spans="7:70" x14ac:dyDescent="0.25">
      <c r="G17" s="43">
        <v>11</v>
      </c>
      <c r="H17" s="43">
        <v>2013</v>
      </c>
      <c r="I17" s="47">
        <v>4591087</v>
      </c>
      <c r="J17" s="47">
        <v>180209.3</v>
      </c>
      <c r="K17" s="51">
        <v>167029.5</v>
      </c>
      <c r="L17" s="51">
        <f t="shared" si="0"/>
        <v>39251.989779326766</v>
      </c>
      <c r="N17" s="54">
        <v>5.4299174469449901E-2</v>
      </c>
      <c r="O17" s="55">
        <v>10.738</v>
      </c>
      <c r="P17" s="55">
        <v>0.55600000000000005</v>
      </c>
      <c r="Q17" s="55">
        <v>6.1529999999999996</v>
      </c>
      <c r="R17" s="55">
        <v>1.63</v>
      </c>
      <c r="S17" s="55">
        <v>0.28299999999999997</v>
      </c>
      <c r="T17" s="55">
        <v>2.081</v>
      </c>
      <c r="U17" s="55">
        <v>0</v>
      </c>
      <c r="V17" s="55">
        <v>3.5000000000000003E-2</v>
      </c>
      <c r="W17" s="55">
        <v>2.1840000000000002</v>
      </c>
      <c r="X17" s="55">
        <v>4.2119999999999997</v>
      </c>
      <c r="Y17" s="55">
        <v>2.8029999999999999</v>
      </c>
      <c r="Z17" s="55">
        <v>1.3049999999999999</v>
      </c>
      <c r="AA17" s="55">
        <v>0.23400000000000001</v>
      </c>
      <c r="AB17" s="55">
        <v>0</v>
      </c>
      <c r="AC17" s="55"/>
      <c r="AD17" s="55">
        <v>0</v>
      </c>
      <c r="AE17" s="55">
        <v>0</v>
      </c>
      <c r="AF17" s="55">
        <v>0</v>
      </c>
      <c r="AG17" s="55">
        <v>0</v>
      </c>
      <c r="AH17" s="55">
        <v>0</v>
      </c>
      <c r="AI17" s="55">
        <v>0</v>
      </c>
      <c r="AJ17" s="55">
        <v>0</v>
      </c>
      <c r="AK17" s="55">
        <v>0</v>
      </c>
      <c r="AL17" s="55"/>
      <c r="AM17" s="55">
        <v>26.141999999999999</v>
      </c>
      <c r="AN17" s="55">
        <v>6.5620000000000003</v>
      </c>
      <c r="AO17" s="55">
        <v>0.156</v>
      </c>
      <c r="AP17" s="55">
        <v>13.396000000000001</v>
      </c>
      <c r="AQ17" s="55">
        <v>0</v>
      </c>
      <c r="AR17" s="55">
        <v>5.9669999999999996</v>
      </c>
      <c r="AS17" s="55">
        <v>6.0999999999999999E-2</v>
      </c>
      <c r="AT17" s="55">
        <v>-5.5511151231257827E-17</v>
      </c>
      <c r="AV17" s="58">
        <v>0.24049999999999999</v>
      </c>
      <c r="AW17" s="58">
        <v>7.22E-2</v>
      </c>
      <c r="AX17" s="59">
        <v>0.13719999999999999</v>
      </c>
      <c r="AY17" s="59">
        <v>4.7399999999999998E-2</v>
      </c>
      <c r="AZ17" s="59"/>
      <c r="BA17" s="59"/>
      <c r="BB17" s="59"/>
      <c r="BC17" s="59"/>
      <c r="BE17" s="56">
        <v>79.110008649029851</v>
      </c>
      <c r="BF17" s="56">
        <v>2856.0618125410615</v>
      </c>
      <c r="BH17" s="43">
        <v>36.799999999999997</v>
      </c>
      <c r="BI17" s="43">
        <v>58.3</v>
      </c>
      <c r="BJ17" s="43">
        <v>4.7</v>
      </c>
      <c r="BK17" s="43">
        <v>0.1</v>
      </c>
      <c r="BM17" s="57">
        <v>500.79782727944831</v>
      </c>
      <c r="BN17" s="57">
        <v>2410.9200343938091</v>
      </c>
      <c r="BO17" s="57">
        <v>176.37571991637529</v>
      </c>
      <c r="BP17" s="57">
        <v>3588.9681494568363</v>
      </c>
      <c r="BQ17" s="57">
        <v>243.17404930427452</v>
      </c>
      <c r="BR17" s="57">
        <v>4478.4115353556735</v>
      </c>
    </row>
    <row r="18" spans="7:70" x14ac:dyDescent="0.25">
      <c r="G18" s="43">
        <v>12</v>
      </c>
      <c r="H18" s="43">
        <v>2014</v>
      </c>
      <c r="I18" s="47">
        <v>4605501</v>
      </c>
      <c r="J18" s="47">
        <v>193159.6</v>
      </c>
      <c r="K18" s="51">
        <v>181164.1</v>
      </c>
      <c r="L18" s="51">
        <f t="shared" si="0"/>
        <v>41941.061352499979</v>
      </c>
      <c r="N18" s="54">
        <v>6.5801431250796003E-2</v>
      </c>
      <c r="O18" s="55">
        <v>10.766</v>
      </c>
      <c r="P18" s="55">
        <v>0.51400000000000001</v>
      </c>
      <c r="Q18" s="55">
        <v>6.1890000000000001</v>
      </c>
      <c r="R18" s="55">
        <v>1.6180000000000001</v>
      </c>
      <c r="S18" s="55">
        <v>0.33200000000000002</v>
      </c>
      <c r="T18" s="55">
        <v>2.0750000000000002</v>
      </c>
      <c r="U18" s="55">
        <v>0</v>
      </c>
      <c r="V18" s="55">
        <v>3.9E-2</v>
      </c>
      <c r="W18" s="55">
        <v>2.2410000000000001</v>
      </c>
      <c r="X18" s="55">
        <v>4.4740000000000002</v>
      </c>
      <c r="Y18" s="55">
        <v>2.59</v>
      </c>
      <c r="Z18" s="55">
        <v>1.236</v>
      </c>
      <c r="AA18" s="55">
        <v>0.224</v>
      </c>
      <c r="AB18" s="55">
        <v>0</v>
      </c>
      <c r="AC18" s="55"/>
      <c r="AD18" s="55">
        <v>0</v>
      </c>
      <c r="AE18" s="55">
        <v>0</v>
      </c>
      <c r="AF18" s="55">
        <v>0</v>
      </c>
      <c r="AG18" s="55">
        <v>0</v>
      </c>
      <c r="AH18" s="55">
        <v>0</v>
      </c>
      <c r="AI18" s="55">
        <v>0</v>
      </c>
      <c r="AJ18" s="55">
        <v>0</v>
      </c>
      <c r="AK18" s="55">
        <v>0</v>
      </c>
      <c r="AL18" s="55"/>
      <c r="AM18" s="55">
        <v>26.314</v>
      </c>
      <c r="AN18" s="55">
        <v>6.484</v>
      </c>
      <c r="AO18" s="55">
        <v>0.187</v>
      </c>
      <c r="AP18" s="55">
        <v>12.914</v>
      </c>
      <c r="AQ18" s="55">
        <v>0</v>
      </c>
      <c r="AR18" s="55">
        <v>6.6639999999999997</v>
      </c>
      <c r="AS18" s="55">
        <v>6.5000000000000002E-2</v>
      </c>
      <c r="AT18" s="55">
        <v>-2.2759572004815709E-15</v>
      </c>
      <c r="AV18" s="60">
        <v>0.25359999999999999</v>
      </c>
      <c r="AW18" s="60">
        <v>7.4499999999999997E-2</v>
      </c>
      <c r="AX18" s="59">
        <v>0.13569999999999999</v>
      </c>
      <c r="AY18" s="59">
        <v>4.1599999999999998E-2</v>
      </c>
      <c r="AZ18" s="59"/>
      <c r="BA18" s="59"/>
      <c r="BB18" s="59"/>
      <c r="BC18" s="59"/>
      <c r="BE18" s="56">
        <v>74.448024058755635</v>
      </c>
      <c r="BF18" s="56">
        <v>2864.8129752248929</v>
      </c>
      <c r="BH18" s="43">
        <v>40.299999999999997</v>
      </c>
      <c r="BI18" s="43">
        <v>52.5</v>
      </c>
      <c r="BJ18" s="43">
        <v>7</v>
      </c>
      <c r="BK18" s="56">
        <v>0.2</v>
      </c>
      <c r="BM18" s="51">
        <v>550.01052494288035</v>
      </c>
      <c r="BN18" s="51">
        <v>2423.3877901977644</v>
      </c>
      <c r="BO18" s="51">
        <v>193.92925883176702</v>
      </c>
      <c r="BP18" s="51">
        <v>3754.1526771942399</v>
      </c>
      <c r="BQ18" s="51">
        <v>279.8639357878107</v>
      </c>
      <c r="BR18" s="51">
        <v>4253.1587910471981</v>
      </c>
    </row>
    <row r="19" spans="7:70" x14ac:dyDescent="0.25">
      <c r="G19" s="43">
        <v>13</v>
      </c>
      <c r="H19" s="43">
        <v>2015</v>
      </c>
      <c r="I19" s="47">
        <v>4628949</v>
      </c>
      <c r="J19" s="47">
        <v>255815.2</v>
      </c>
      <c r="K19" s="51">
        <v>228766.9</v>
      </c>
      <c r="L19" s="51">
        <f>(J19*1000000)/I19</f>
        <v>55264.207922791975</v>
      </c>
      <c r="U19" s="55"/>
      <c r="AV19" s="60">
        <v>0.24540000000000001</v>
      </c>
      <c r="AW19" s="61">
        <v>7.2400000000000006E-2</v>
      </c>
      <c r="AX19" s="59">
        <v>0.13569999999999999</v>
      </c>
      <c r="AY19" s="59">
        <v>3.6999999999999998E-2</v>
      </c>
      <c r="AZ19" s="59"/>
      <c r="BA19" s="59">
        <v>1.2989999999999999</v>
      </c>
      <c r="BB19" s="59">
        <v>1.1990000000000001</v>
      </c>
      <c r="BC19" s="59"/>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zI0tsUr2qJrOLFl9s8bN4fCKuOJjAK0ymSEQU+IC/Fc63LM93XS3Q6uBhdDfqKuHI4z5/i1nEY09hyve6AZIcw==" saltValue="6lGCrX7Guvbnq6J1FIRBuQ=="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R69"/>
  <sheetViews>
    <sheetView topLeftCell="AI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60</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95</v>
      </c>
      <c r="D4" s="51">
        <v>302073</v>
      </c>
      <c r="E4" s="43" t="s">
        <v>76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57874753</v>
      </c>
      <c r="J9" s="47">
        <v>1489725.5</v>
      </c>
      <c r="K9" s="51">
        <v>1629932.1</v>
      </c>
      <c r="L9" s="51">
        <f>(J9*1000000)/I9</f>
        <v>25740.507264022363</v>
      </c>
      <c r="N9" s="54">
        <v>8.2229088973807304E-2</v>
      </c>
      <c r="O9" s="55">
        <v>137.15299999999999</v>
      </c>
      <c r="P9" s="55">
        <v>3.98</v>
      </c>
      <c r="Q9" s="55">
        <v>59.005000000000003</v>
      </c>
      <c r="R9" s="55">
        <v>40.609000000000002</v>
      </c>
      <c r="S9" s="55">
        <v>4.5430000000000001</v>
      </c>
      <c r="T9" s="55">
        <v>25.870999999999999</v>
      </c>
      <c r="U9" s="55">
        <v>3.0819999999999999</v>
      </c>
      <c r="V9" s="55">
        <v>6.2E-2</v>
      </c>
      <c r="W9" s="55">
        <v>39.857999999999997</v>
      </c>
      <c r="X9" s="55">
        <v>44.835999999999999</v>
      </c>
      <c r="Y9" s="55">
        <v>33.921999999999997</v>
      </c>
      <c r="Z9" s="55">
        <v>15.053000000000001</v>
      </c>
      <c r="AA9" s="55">
        <v>3.3220000000000001</v>
      </c>
      <c r="AB9" s="55">
        <v>0.16200000000000001</v>
      </c>
      <c r="AC9" s="55"/>
      <c r="AD9" s="55">
        <v>193.06399999999999</v>
      </c>
      <c r="AE9" s="55">
        <v>2.9390000000000001</v>
      </c>
      <c r="AF9" s="55">
        <v>55.792000000000002</v>
      </c>
      <c r="AG9" s="55">
        <v>123.255</v>
      </c>
      <c r="AH9" s="55">
        <v>0</v>
      </c>
      <c r="AI9" s="55">
        <v>7.9740000000000002</v>
      </c>
      <c r="AJ9" s="55">
        <v>3.1040000000000001</v>
      </c>
      <c r="AK9" s="55">
        <v>0</v>
      </c>
      <c r="AL9" s="55"/>
      <c r="AM9" s="55">
        <v>303.7</v>
      </c>
      <c r="AN9" s="55">
        <v>43.606000000000002</v>
      </c>
      <c r="AO9" s="55">
        <v>47.124000000000002</v>
      </c>
      <c r="AP9" s="55">
        <v>155.07499999999999</v>
      </c>
      <c r="AQ9" s="55">
        <v>0</v>
      </c>
      <c r="AR9" s="55">
        <v>55.298999999999999</v>
      </c>
      <c r="AS9" s="55">
        <v>1.48</v>
      </c>
      <c r="AT9" s="55">
        <v>1.1160000000000037</v>
      </c>
      <c r="BE9" s="56">
        <v>116.61896979167378</v>
      </c>
      <c r="BF9" s="56">
        <v>2630.5897022322065</v>
      </c>
      <c r="BH9" s="43">
        <v>27.4</v>
      </c>
      <c r="BI9" s="43">
        <v>21.2</v>
      </c>
      <c r="BJ9" s="43">
        <v>48.8</v>
      </c>
      <c r="BK9" s="43">
        <v>2.5</v>
      </c>
      <c r="BM9" s="57">
        <v>4847.1380338610934</v>
      </c>
      <c r="BN9" s="57">
        <v>29750.214961306963</v>
      </c>
      <c r="BO9" s="57">
        <v>313.93004970416075</v>
      </c>
      <c r="BP9" s="57">
        <v>38913.174739657981</v>
      </c>
      <c r="BQ9" s="57">
        <v>5627.0785284258836</v>
      </c>
      <c r="BR9" s="57">
        <v>68431.726517343428</v>
      </c>
    </row>
    <row r="10" spans="1:70" x14ac:dyDescent="0.25">
      <c r="G10" s="43">
        <v>4</v>
      </c>
      <c r="H10" s="43">
        <v>2006</v>
      </c>
      <c r="I10" s="47">
        <v>58064214</v>
      </c>
      <c r="J10" s="47">
        <v>1548473.4</v>
      </c>
      <c r="K10" s="51">
        <v>1662638.1</v>
      </c>
      <c r="L10" s="51">
        <f t="shared" ref="L10:L24" si="0">(J10*1000000)/I10</f>
        <v>26668.291764011479</v>
      </c>
      <c r="N10" s="54">
        <v>0.100935168250314</v>
      </c>
      <c r="O10" s="55">
        <v>135.59899999999999</v>
      </c>
      <c r="P10" s="55">
        <v>3.6739999999999999</v>
      </c>
      <c r="Q10" s="55">
        <v>58.393999999999998</v>
      </c>
      <c r="R10" s="55">
        <v>38.462000000000003</v>
      </c>
      <c r="S10" s="55">
        <v>5.3280000000000003</v>
      </c>
      <c r="T10" s="55">
        <v>26.55</v>
      </c>
      <c r="U10" s="55">
        <v>3.129</v>
      </c>
      <c r="V10" s="55">
        <v>6.2E-2</v>
      </c>
      <c r="W10" s="55">
        <v>38.753999999999998</v>
      </c>
      <c r="X10" s="55">
        <v>45.427999999999997</v>
      </c>
      <c r="Y10" s="55">
        <v>32.423999999999999</v>
      </c>
      <c r="Z10" s="55">
        <v>15.569000000000001</v>
      </c>
      <c r="AA10" s="55">
        <v>3.2879999999999998</v>
      </c>
      <c r="AB10" s="55">
        <v>0.13700000000000001</v>
      </c>
      <c r="AC10" s="55"/>
      <c r="AD10" s="55">
        <v>208.899</v>
      </c>
      <c r="AE10" s="55">
        <v>3.008</v>
      </c>
      <c r="AF10" s="55">
        <v>71.927999999999997</v>
      </c>
      <c r="AG10" s="55">
        <v>120.625</v>
      </c>
      <c r="AH10" s="55">
        <v>0</v>
      </c>
      <c r="AI10" s="55">
        <v>8.8179999999999996</v>
      </c>
      <c r="AJ10" s="55">
        <v>4.5199999999999996</v>
      </c>
      <c r="AK10" s="55">
        <v>0</v>
      </c>
      <c r="AL10" s="55"/>
      <c r="AM10" s="55">
        <v>314.12200000000001</v>
      </c>
      <c r="AN10" s="55">
        <v>44.207999999999998</v>
      </c>
      <c r="AO10" s="55">
        <v>45.875</v>
      </c>
      <c r="AP10" s="55">
        <v>164.309</v>
      </c>
      <c r="AQ10" s="55">
        <v>0</v>
      </c>
      <c r="AR10" s="55">
        <v>57.066000000000003</v>
      </c>
      <c r="AS10" s="55">
        <v>1.637</v>
      </c>
      <c r="AT10" s="55">
        <v>1.0270000000000441</v>
      </c>
      <c r="BE10" s="56">
        <v>113.22488038737956</v>
      </c>
      <c r="BF10" s="56">
        <v>2637.0354979495569</v>
      </c>
      <c r="BH10" s="43">
        <v>25</v>
      </c>
      <c r="BI10" s="43">
        <v>19.899999999999999</v>
      </c>
      <c r="BJ10" s="43">
        <v>50.6</v>
      </c>
      <c r="BK10" s="43">
        <v>4.5</v>
      </c>
      <c r="BM10" s="57">
        <v>4829.6222675744384</v>
      </c>
      <c r="BN10" s="57">
        <v>30324.677558039555</v>
      </c>
      <c r="BO10" s="57">
        <v>338.41921622365027</v>
      </c>
      <c r="BP10" s="57">
        <v>39271.648992070317</v>
      </c>
      <c r="BQ10" s="57">
        <v>6643.9658902308183</v>
      </c>
      <c r="BR10" s="57">
        <v>65824.092884594051</v>
      </c>
    </row>
    <row r="11" spans="1:70" x14ac:dyDescent="0.25">
      <c r="G11" s="43">
        <v>5</v>
      </c>
      <c r="H11" s="43">
        <v>2007</v>
      </c>
      <c r="I11" s="47">
        <v>58223744</v>
      </c>
      <c r="J11" s="47">
        <v>1609550.8</v>
      </c>
      <c r="K11" s="51">
        <v>1687143.2</v>
      </c>
      <c r="L11" s="51">
        <f t="shared" si="0"/>
        <v>27644.233940022819</v>
      </c>
      <c r="N11" s="54">
        <v>0.133344272639871</v>
      </c>
      <c r="O11" s="55">
        <v>134.56399999999999</v>
      </c>
      <c r="P11" s="55">
        <v>3.61</v>
      </c>
      <c r="Q11" s="55">
        <v>57.89</v>
      </c>
      <c r="R11" s="55">
        <v>36.225999999999999</v>
      </c>
      <c r="S11" s="55">
        <v>7.1079999999999997</v>
      </c>
      <c r="T11" s="55">
        <v>26.597000000000001</v>
      </c>
      <c r="U11" s="55">
        <v>3.0720000000000001</v>
      </c>
      <c r="V11" s="55">
        <v>6.2E-2</v>
      </c>
      <c r="W11" s="55">
        <v>38.024000000000001</v>
      </c>
      <c r="X11" s="55">
        <v>45.726999999999997</v>
      </c>
      <c r="Y11" s="55">
        <v>32.340000000000003</v>
      </c>
      <c r="Z11" s="55">
        <v>15.182</v>
      </c>
      <c r="AA11" s="55">
        <v>3.177</v>
      </c>
      <c r="AB11" s="55">
        <v>0.11600000000000001</v>
      </c>
      <c r="AC11" s="55"/>
      <c r="AD11" s="55">
        <v>204.411</v>
      </c>
      <c r="AE11" s="55">
        <v>1.9670000000000001</v>
      </c>
      <c r="AF11" s="55">
        <v>68.432000000000002</v>
      </c>
      <c r="AG11" s="55">
        <v>124.236</v>
      </c>
      <c r="AH11" s="55">
        <v>0</v>
      </c>
      <c r="AI11" s="55">
        <v>6.86</v>
      </c>
      <c r="AJ11" s="55">
        <v>2.9159999999999999</v>
      </c>
      <c r="AK11" s="55">
        <v>0</v>
      </c>
      <c r="AL11" s="55"/>
      <c r="AM11" s="55">
        <v>313.88799999999998</v>
      </c>
      <c r="AN11" s="55">
        <v>44.112000000000002</v>
      </c>
      <c r="AO11" s="55">
        <v>35.408999999999999</v>
      </c>
      <c r="AP11" s="55">
        <v>178.26900000000001</v>
      </c>
      <c r="AQ11" s="55">
        <v>0</v>
      </c>
      <c r="AR11" s="55">
        <v>53.381</v>
      </c>
      <c r="AS11" s="55">
        <v>1.696</v>
      </c>
      <c r="AT11" s="55">
        <v>1.0209999999999277</v>
      </c>
      <c r="BE11" s="56">
        <v>111.48253119585429</v>
      </c>
      <c r="BF11" s="56">
        <v>2598.095597090708</v>
      </c>
      <c r="BH11" s="43">
        <v>23.3</v>
      </c>
      <c r="BI11" s="43">
        <v>19.600000000000001</v>
      </c>
      <c r="BJ11" s="43">
        <v>51.5</v>
      </c>
      <c r="BK11" s="43">
        <v>5.6</v>
      </c>
      <c r="BM11" s="57">
        <v>4863.0599850398039</v>
      </c>
      <c r="BN11" s="57">
        <v>30481.943250214961</v>
      </c>
      <c r="BO11" s="57">
        <v>324.26588807180514</v>
      </c>
      <c r="BP11" s="57">
        <v>39324.433935224995</v>
      </c>
      <c r="BQ11" s="57">
        <v>8625.8551921588769</v>
      </c>
      <c r="BR11" s="57">
        <v>64688.606577465078</v>
      </c>
    </row>
    <row r="12" spans="1:70" x14ac:dyDescent="0.25">
      <c r="G12" s="43">
        <v>6</v>
      </c>
      <c r="H12" s="43">
        <v>2008</v>
      </c>
      <c r="I12" s="47">
        <v>58652875</v>
      </c>
      <c r="J12" s="47">
        <v>1632150.8</v>
      </c>
      <c r="K12" s="51">
        <v>1669421.4</v>
      </c>
      <c r="L12" s="51">
        <f t="shared" si="0"/>
        <v>27827.294058475396</v>
      </c>
      <c r="N12" s="54">
        <v>0.153111546541319</v>
      </c>
      <c r="O12" s="55">
        <v>134.22800000000001</v>
      </c>
      <c r="P12" s="55">
        <v>3.234</v>
      </c>
      <c r="Q12" s="55">
        <v>55.564</v>
      </c>
      <c r="R12" s="55">
        <v>36.625999999999998</v>
      </c>
      <c r="S12" s="55">
        <v>8.9730000000000008</v>
      </c>
      <c r="T12" s="55">
        <v>26.596</v>
      </c>
      <c r="U12" s="55">
        <v>3.1739999999999999</v>
      </c>
      <c r="V12" s="55">
        <v>6.2E-2</v>
      </c>
      <c r="W12" s="55">
        <v>36.387</v>
      </c>
      <c r="X12" s="55">
        <v>44</v>
      </c>
      <c r="Y12" s="55">
        <v>33.612000000000002</v>
      </c>
      <c r="Z12" s="55">
        <v>17.018999999999998</v>
      </c>
      <c r="AA12" s="55">
        <v>3.0859999999999999</v>
      </c>
      <c r="AB12" s="55">
        <v>0.125</v>
      </c>
      <c r="AC12" s="55"/>
      <c r="AD12" s="55">
        <v>198.37299999999999</v>
      </c>
      <c r="AE12" s="55">
        <v>1.0109999999999999</v>
      </c>
      <c r="AF12" s="55">
        <v>64.656000000000006</v>
      </c>
      <c r="AG12" s="55">
        <v>121.914</v>
      </c>
      <c r="AH12" s="55">
        <v>0</v>
      </c>
      <c r="AI12" s="55">
        <v>7.5679999999999996</v>
      </c>
      <c r="AJ12" s="55">
        <v>3.2240000000000002</v>
      </c>
      <c r="AK12" s="55">
        <v>0</v>
      </c>
      <c r="AL12" s="55"/>
      <c r="AM12" s="55">
        <v>319.13099999999997</v>
      </c>
      <c r="AN12" s="55">
        <v>43.073</v>
      </c>
      <c r="AO12" s="55">
        <v>31.459</v>
      </c>
      <c r="AP12" s="55">
        <v>178.21700000000001</v>
      </c>
      <c r="AQ12" s="55">
        <v>0</v>
      </c>
      <c r="AR12" s="55">
        <v>63.767000000000003</v>
      </c>
      <c r="AS12" s="55">
        <v>1.6990000000000001</v>
      </c>
      <c r="AT12" s="55">
        <v>0.91599999999995219</v>
      </c>
      <c r="BE12" s="56">
        <v>111.61771377795924</v>
      </c>
      <c r="BF12" s="56">
        <v>2565.3560195774326</v>
      </c>
      <c r="BH12" s="43">
        <v>22.1</v>
      </c>
      <c r="BI12" s="43">
        <v>18.100000000000001</v>
      </c>
      <c r="BJ12" s="43">
        <v>53</v>
      </c>
      <c r="BK12" s="43">
        <v>6.8</v>
      </c>
      <c r="BM12" s="57">
        <v>5060.3112825048865</v>
      </c>
      <c r="BN12" s="57">
        <v>30400.859845227857</v>
      </c>
      <c r="BO12" s="57">
        <v>877.05454638281105</v>
      </c>
      <c r="BP12" s="57">
        <v>37550.644501767463</v>
      </c>
      <c r="BQ12" s="57">
        <v>10158.73789570704</v>
      </c>
      <c r="BR12" s="57">
        <v>66348.60743807831</v>
      </c>
    </row>
    <row r="13" spans="1:70" x14ac:dyDescent="0.25">
      <c r="G13" s="43">
        <v>7</v>
      </c>
      <c r="H13" s="43">
        <v>2009</v>
      </c>
      <c r="I13" s="47">
        <v>59000586</v>
      </c>
      <c r="J13" s="47">
        <v>1572878.3</v>
      </c>
      <c r="K13" s="51">
        <v>1577902.8</v>
      </c>
      <c r="L13" s="51">
        <f t="shared" si="0"/>
        <v>26658.689457762335</v>
      </c>
      <c r="N13" s="54">
        <v>0.16430746175104799</v>
      </c>
      <c r="O13" s="55">
        <v>126.14400000000001</v>
      </c>
      <c r="P13" s="55">
        <v>1.8089999999999999</v>
      </c>
      <c r="Q13" s="55">
        <v>50.94</v>
      </c>
      <c r="R13" s="55">
        <v>36.070999999999998</v>
      </c>
      <c r="S13" s="55">
        <v>9.23</v>
      </c>
      <c r="T13" s="55">
        <v>24.937000000000001</v>
      </c>
      <c r="U13" s="55">
        <v>3.0939999999999999</v>
      </c>
      <c r="V13" s="55">
        <v>6.2E-2</v>
      </c>
      <c r="W13" s="55">
        <v>29.792000000000002</v>
      </c>
      <c r="X13" s="55">
        <v>42.128</v>
      </c>
      <c r="Y13" s="55">
        <v>34.040999999999997</v>
      </c>
      <c r="Z13" s="55">
        <v>16.919</v>
      </c>
      <c r="AA13" s="55">
        <v>3.1219999999999999</v>
      </c>
      <c r="AB13" s="55">
        <v>0.14099999999999999</v>
      </c>
      <c r="AC13" s="55"/>
      <c r="AD13" s="55">
        <v>180.82</v>
      </c>
      <c r="AE13" s="55">
        <v>0.21299999999999999</v>
      </c>
      <c r="AF13" s="55">
        <v>62.530999999999999</v>
      </c>
      <c r="AG13" s="55">
        <v>108.749</v>
      </c>
      <c r="AH13" s="55">
        <v>0</v>
      </c>
      <c r="AI13" s="55">
        <v>6.8609999999999998</v>
      </c>
      <c r="AJ13" s="55">
        <v>2.4660000000000002</v>
      </c>
      <c r="AK13" s="55">
        <v>0</v>
      </c>
      <c r="AL13" s="55"/>
      <c r="AM13" s="55">
        <v>292.64</v>
      </c>
      <c r="AN13" s="55">
        <v>39.744999999999997</v>
      </c>
      <c r="AO13" s="55">
        <v>26.02</v>
      </c>
      <c r="AP13" s="55">
        <v>150.94</v>
      </c>
      <c r="AQ13" s="55">
        <v>0</v>
      </c>
      <c r="AR13" s="55">
        <v>73.56</v>
      </c>
      <c r="AS13" s="55">
        <v>1.772</v>
      </c>
      <c r="AT13" s="55">
        <v>0.60299999999999998</v>
      </c>
      <c r="BE13" s="56">
        <v>110.10247132963487</v>
      </c>
      <c r="BF13" s="56">
        <v>2462.7119382838987</v>
      </c>
      <c r="BH13" s="43">
        <v>25.2</v>
      </c>
      <c r="BI13" s="43">
        <v>19</v>
      </c>
      <c r="BJ13" s="43">
        <v>53.8</v>
      </c>
      <c r="BK13" s="43">
        <v>2</v>
      </c>
      <c r="BM13" s="57">
        <v>5389.8382801868756</v>
      </c>
      <c r="BN13" s="57">
        <v>28658.12553740327</v>
      </c>
      <c r="BO13" s="57">
        <v>1327.7776058087322</v>
      </c>
      <c r="BP13" s="57">
        <v>36037.090188210568</v>
      </c>
      <c r="BQ13" s="57">
        <v>10177.549809850168</v>
      </c>
      <c r="BR13" s="57">
        <v>61942.103550176907</v>
      </c>
    </row>
    <row r="14" spans="1:70" x14ac:dyDescent="0.25">
      <c r="G14" s="43">
        <v>8</v>
      </c>
      <c r="H14" s="43">
        <v>2010</v>
      </c>
      <c r="I14" s="47">
        <v>59190143</v>
      </c>
      <c r="J14" s="47">
        <v>1604514.5</v>
      </c>
      <c r="K14" s="51">
        <v>1604514.5</v>
      </c>
      <c r="L14" s="51">
        <f t="shared" si="0"/>
        <v>27107.799013089054</v>
      </c>
      <c r="N14" s="54">
        <v>0.15642057276024601</v>
      </c>
      <c r="O14" s="55">
        <v>128.459</v>
      </c>
      <c r="P14" s="55">
        <v>2.8620000000000001</v>
      </c>
      <c r="Q14" s="55">
        <v>48.732999999999997</v>
      </c>
      <c r="R14" s="55">
        <v>38.499000000000002</v>
      </c>
      <c r="S14" s="55">
        <v>9.0730000000000004</v>
      </c>
      <c r="T14" s="55">
        <v>25.736000000000001</v>
      </c>
      <c r="U14" s="55">
        <v>3.3319999999999999</v>
      </c>
      <c r="V14" s="55">
        <v>0.223</v>
      </c>
      <c r="W14" s="55">
        <v>31.253</v>
      </c>
      <c r="X14" s="55">
        <v>41.734000000000002</v>
      </c>
      <c r="Y14" s="55">
        <v>35.393000000000001</v>
      </c>
      <c r="Z14" s="55">
        <v>16.978999999999999</v>
      </c>
      <c r="AA14" s="55">
        <v>2.94</v>
      </c>
      <c r="AB14" s="55">
        <v>0.16</v>
      </c>
      <c r="AC14" s="55"/>
      <c r="AD14" s="55">
        <v>205.34100000000001</v>
      </c>
      <c r="AE14" s="55">
        <v>1.288</v>
      </c>
      <c r="AF14" s="55">
        <v>60.271999999999998</v>
      </c>
      <c r="AG14" s="55">
        <v>129.80500000000001</v>
      </c>
      <c r="AH14" s="55">
        <v>0</v>
      </c>
      <c r="AI14" s="55">
        <v>11.393000000000001</v>
      </c>
      <c r="AJ14" s="55">
        <v>2.5830000000000002</v>
      </c>
      <c r="AK14" s="55">
        <v>0</v>
      </c>
      <c r="AL14" s="55"/>
      <c r="AM14" s="55">
        <v>302.06299999999999</v>
      </c>
      <c r="AN14" s="55">
        <v>39.734000000000002</v>
      </c>
      <c r="AO14" s="55">
        <v>21.713999999999999</v>
      </c>
      <c r="AP14" s="55">
        <v>157.43799999999999</v>
      </c>
      <c r="AQ14" s="55">
        <v>0</v>
      </c>
      <c r="AR14" s="55">
        <v>80.254999999999995</v>
      </c>
      <c r="AS14" s="55">
        <v>2.145</v>
      </c>
      <c r="AT14" s="55">
        <v>0.77700000000002545</v>
      </c>
      <c r="BE14" s="56">
        <v>110.89023987143476</v>
      </c>
      <c r="BF14" s="56">
        <v>2463.5100718280173</v>
      </c>
      <c r="BH14" s="43">
        <v>25.8</v>
      </c>
      <c r="BI14" s="43">
        <v>19.399999999999999</v>
      </c>
      <c r="BJ14" s="43">
        <v>52.9</v>
      </c>
      <c r="BK14" s="43">
        <v>1.9</v>
      </c>
      <c r="BM14" s="57">
        <v>5924.2294855941682</v>
      </c>
      <c r="BN14" s="57">
        <v>29486.930352536543</v>
      </c>
      <c r="BO14" s="57">
        <v>1614.5596989586318</v>
      </c>
      <c r="BP14" s="57">
        <v>35354.66018811502</v>
      </c>
      <c r="BQ14" s="57">
        <v>10018.019912132013</v>
      </c>
      <c r="BR14" s="57">
        <v>64045.411261133631</v>
      </c>
    </row>
    <row r="15" spans="1:70" x14ac:dyDescent="0.25">
      <c r="G15" s="43">
        <v>9</v>
      </c>
      <c r="H15" s="43">
        <v>2011</v>
      </c>
      <c r="I15" s="47">
        <v>59364690</v>
      </c>
      <c r="J15" s="47">
        <v>1637462.9</v>
      </c>
      <c r="K15" s="51">
        <v>1613766.5</v>
      </c>
      <c r="L15" s="51">
        <f t="shared" si="0"/>
        <v>27583.112115973316</v>
      </c>
      <c r="N15" s="54">
        <v>0.13818420000000001</v>
      </c>
      <c r="O15" s="55">
        <v>123.131</v>
      </c>
      <c r="P15" s="55">
        <v>3.3530000000000002</v>
      </c>
      <c r="Q15" s="55">
        <v>48.308</v>
      </c>
      <c r="R15" s="55">
        <v>35.534999999999997</v>
      </c>
      <c r="S15" s="55">
        <v>6.5380000000000003</v>
      </c>
      <c r="T15" s="55">
        <v>25.952999999999999</v>
      </c>
      <c r="U15" s="55">
        <v>3.1949999999999998</v>
      </c>
      <c r="V15" s="55">
        <v>0.249</v>
      </c>
      <c r="W15" s="55">
        <v>30.108000000000001</v>
      </c>
      <c r="X15" s="55">
        <v>41.822000000000003</v>
      </c>
      <c r="Y15" s="55">
        <v>32.378</v>
      </c>
      <c r="Z15" s="55">
        <v>15.750999999999999</v>
      </c>
      <c r="AA15" s="55">
        <v>2.9249999999999998</v>
      </c>
      <c r="AB15" s="55">
        <v>0.14699999999999999</v>
      </c>
      <c r="AC15" s="55"/>
      <c r="AD15" s="55">
        <v>219.10900000000001</v>
      </c>
      <c r="AE15" s="55">
        <v>1.6459999999999999</v>
      </c>
      <c r="AF15" s="55">
        <v>57.908999999999999</v>
      </c>
      <c r="AG15" s="55">
        <v>126.9</v>
      </c>
      <c r="AH15" s="55">
        <v>0</v>
      </c>
      <c r="AI15" s="55">
        <v>29.073</v>
      </c>
      <c r="AJ15" s="55">
        <v>3.581</v>
      </c>
      <c r="AK15" s="55">
        <v>0</v>
      </c>
      <c r="AL15" s="55"/>
      <c r="AM15" s="55">
        <v>302.58199999999999</v>
      </c>
      <c r="AN15" s="55">
        <v>44.725999999999999</v>
      </c>
      <c r="AO15" s="55">
        <v>19.885000000000002</v>
      </c>
      <c r="AP15" s="55">
        <v>149.96100000000001</v>
      </c>
      <c r="AQ15" s="55">
        <v>0</v>
      </c>
      <c r="AR15" s="55">
        <v>84.897000000000006</v>
      </c>
      <c r="AS15" s="55">
        <v>2.3050000000000002</v>
      </c>
      <c r="AT15" s="55">
        <v>0.80799999999999939</v>
      </c>
      <c r="BE15" s="56">
        <v>106.8791219550282</v>
      </c>
      <c r="BF15" s="56">
        <v>2471.1851214810731</v>
      </c>
      <c r="BH15" s="43">
        <v>24.6</v>
      </c>
      <c r="BI15" s="43">
        <v>27</v>
      </c>
      <c r="BJ15" s="43">
        <v>48</v>
      </c>
      <c r="BK15" s="43">
        <v>0.4</v>
      </c>
      <c r="BM15" s="57">
        <v>7012.9082323738849</v>
      </c>
      <c r="BN15" s="57">
        <v>29783.319002579534</v>
      </c>
      <c r="BO15" s="57">
        <v>1640.8152253587259</v>
      </c>
      <c r="BP15" s="57">
        <v>35211.968331895179</v>
      </c>
      <c r="BQ15" s="57">
        <v>8101.1508412224721</v>
      </c>
      <c r="BR15" s="57">
        <v>58625.740131372469</v>
      </c>
    </row>
    <row r="16" spans="1:70" x14ac:dyDescent="0.25">
      <c r="G16" s="43">
        <v>10</v>
      </c>
      <c r="H16" s="43">
        <v>2012</v>
      </c>
      <c r="I16" s="47">
        <v>59394207</v>
      </c>
      <c r="J16" s="47">
        <v>1613265</v>
      </c>
      <c r="K16" s="51">
        <v>1568274.2</v>
      </c>
      <c r="L16" s="51">
        <f t="shared" si="0"/>
        <v>27161.992414512748</v>
      </c>
      <c r="N16" s="54">
        <v>0.169835240963714</v>
      </c>
      <c r="O16" s="55">
        <v>121.76900000000001</v>
      </c>
      <c r="P16" s="55">
        <v>3.0630000000000002</v>
      </c>
      <c r="Q16" s="55">
        <v>45.234000000000002</v>
      </c>
      <c r="R16" s="55">
        <v>35.655999999999999</v>
      </c>
      <c r="S16" s="55">
        <v>8.5879999999999992</v>
      </c>
      <c r="T16" s="55">
        <v>25.515000000000001</v>
      </c>
      <c r="U16" s="55">
        <v>3.4329999999999998</v>
      </c>
      <c r="V16" s="55">
        <v>0.28100000000000003</v>
      </c>
      <c r="W16" s="55">
        <v>29.058</v>
      </c>
      <c r="X16" s="55">
        <v>39.448999999999998</v>
      </c>
      <c r="Y16" s="55">
        <v>34.347999999999999</v>
      </c>
      <c r="Z16" s="55">
        <v>15.930999999999999</v>
      </c>
      <c r="AA16" s="55">
        <v>2.823</v>
      </c>
      <c r="AB16" s="55">
        <v>0.159</v>
      </c>
      <c r="AC16" s="55"/>
      <c r="AD16" s="55">
        <v>206.98599999999999</v>
      </c>
      <c r="AE16" s="55">
        <v>1.3149999999999999</v>
      </c>
      <c r="AF16" s="55">
        <v>45.476999999999997</v>
      </c>
      <c r="AG16" s="55">
        <v>132.387</v>
      </c>
      <c r="AH16" s="55">
        <v>0</v>
      </c>
      <c r="AI16" s="55">
        <v>24.797999999999998</v>
      </c>
      <c r="AJ16" s="55">
        <v>3.0089999999999999</v>
      </c>
      <c r="AK16" s="55">
        <v>0</v>
      </c>
      <c r="AL16" s="55"/>
      <c r="AM16" s="55">
        <v>299.27699999999999</v>
      </c>
      <c r="AN16" s="55">
        <v>49.140999999999998</v>
      </c>
      <c r="AO16" s="55">
        <v>18.89</v>
      </c>
      <c r="AP16" s="55">
        <v>134.02699999999999</v>
      </c>
      <c r="AQ16" s="55">
        <v>0</v>
      </c>
      <c r="AR16" s="55">
        <v>94.201999999999998</v>
      </c>
      <c r="AS16" s="55">
        <v>2.266</v>
      </c>
      <c r="AT16" s="55">
        <v>0.75099999999999589</v>
      </c>
      <c r="BE16" s="56">
        <v>105.64670656819341</v>
      </c>
      <c r="BF16" s="56">
        <v>2406.1406363960091</v>
      </c>
      <c r="BH16" s="43">
        <v>22.2</v>
      </c>
      <c r="BI16" s="43">
        <v>26.3</v>
      </c>
      <c r="BJ16" s="43">
        <v>51.2</v>
      </c>
      <c r="BK16" s="43">
        <v>0.4</v>
      </c>
      <c r="BM16" s="57">
        <v>8025.6203322464071</v>
      </c>
      <c r="BN16" s="57">
        <v>29269.217540842648</v>
      </c>
      <c r="BO16" s="57">
        <v>1892.6831156386302</v>
      </c>
      <c r="BP16" s="57">
        <v>33326.74229338859</v>
      </c>
      <c r="BQ16" s="57">
        <v>10226.398545387639</v>
      </c>
      <c r="BR16" s="57">
        <v>60213.64286563221</v>
      </c>
    </row>
    <row r="17" spans="7:70" x14ac:dyDescent="0.25">
      <c r="G17" s="43">
        <v>11</v>
      </c>
      <c r="H17" s="43">
        <v>2013</v>
      </c>
      <c r="I17" s="47">
        <v>59685227</v>
      </c>
      <c r="J17" s="47">
        <v>1604477.9</v>
      </c>
      <c r="K17" s="51">
        <v>1540857.7</v>
      </c>
      <c r="L17" s="51">
        <f t="shared" si="0"/>
        <v>26882.328855011307</v>
      </c>
      <c r="N17" s="54">
        <v>0.18096942054631099</v>
      </c>
      <c r="O17" s="55">
        <v>118.504</v>
      </c>
      <c r="P17" s="55">
        <v>2.1680000000000001</v>
      </c>
      <c r="Q17" s="55">
        <v>43.756999999999998</v>
      </c>
      <c r="R17" s="55">
        <v>35.387</v>
      </c>
      <c r="S17" s="55">
        <v>8.4960000000000004</v>
      </c>
      <c r="T17" s="55">
        <v>24.712</v>
      </c>
      <c r="U17" s="55">
        <v>3.702</v>
      </c>
      <c r="V17" s="55">
        <v>0.28100000000000003</v>
      </c>
      <c r="W17" s="55">
        <v>26.802</v>
      </c>
      <c r="X17" s="55">
        <v>38.703000000000003</v>
      </c>
      <c r="Y17" s="55">
        <v>34.231000000000002</v>
      </c>
      <c r="Z17" s="55">
        <v>15.847</v>
      </c>
      <c r="AA17" s="55">
        <v>2.7850000000000001</v>
      </c>
      <c r="AB17" s="55">
        <v>0.13700000000000001</v>
      </c>
      <c r="AC17" s="55"/>
      <c r="AD17" s="55">
        <v>216.40899999999999</v>
      </c>
      <c r="AE17" s="55">
        <v>1.462</v>
      </c>
      <c r="AF17" s="55">
        <v>44.884999999999998</v>
      </c>
      <c r="AG17" s="55">
        <v>131.268</v>
      </c>
      <c r="AH17" s="55">
        <v>0</v>
      </c>
      <c r="AI17" s="55">
        <v>35.200000000000003</v>
      </c>
      <c r="AJ17" s="55">
        <v>3.5939999999999999</v>
      </c>
      <c r="AK17" s="55">
        <v>0</v>
      </c>
      <c r="AL17" s="55"/>
      <c r="AM17" s="55">
        <v>289.80700000000002</v>
      </c>
      <c r="AN17" s="55">
        <v>45.104999999999997</v>
      </c>
      <c r="AO17" s="55">
        <v>15.481999999999999</v>
      </c>
      <c r="AP17" s="55">
        <v>112.26300000000001</v>
      </c>
      <c r="AQ17" s="55">
        <v>0</v>
      </c>
      <c r="AR17" s="55">
        <v>113.91</v>
      </c>
      <c r="AS17" s="55">
        <v>2.294</v>
      </c>
      <c r="AT17" s="55">
        <v>0.75300000000002543</v>
      </c>
      <c r="AV17" s="58">
        <v>0.23230000000000001</v>
      </c>
      <c r="AW17" s="58">
        <v>9.4600000000000004E-2</v>
      </c>
      <c r="AX17" s="59">
        <v>0.17180000000000001</v>
      </c>
      <c r="AY17" s="59">
        <v>3.7600000000000001E-2</v>
      </c>
      <c r="AZ17" s="59"/>
      <c r="BA17" s="59"/>
      <c r="BB17" s="59"/>
      <c r="BC17" s="59"/>
      <c r="BE17" s="56">
        <v>103.52350892561958</v>
      </c>
      <c r="BF17" s="56">
        <v>2327.5829038648408</v>
      </c>
      <c r="BH17" s="43">
        <v>21.2</v>
      </c>
      <c r="BI17" s="43">
        <v>28.4</v>
      </c>
      <c r="BJ17" s="43">
        <v>50.2</v>
      </c>
      <c r="BK17" s="43">
        <v>0.2</v>
      </c>
      <c r="BM17" s="57">
        <v>8883.2129571270034</v>
      </c>
      <c r="BN17" s="57">
        <v>28378.933791917454</v>
      </c>
      <c r="BO17" s="57">
        <v>1584.9160468576895</v>
      </c>
      <c r="BP17" s="57">
        <v>32142.103760076581</v>
      </c>
      <c r="BQ17" s="57">
        <v>10603.15456969369</v>
      </c>
      <c r="BR17" s="57">
        <v>58590.863239130966</v>
      </c>
    </row>
    <row r="18" spans="7:70" x14ac:dyDescent="0.25">
      <c r="G18" s="43">
        <v>12</v>
      </c>
      <c r="H18" s="43">
        <v>2014</v>
      </c>
      <c r="I18" s="47">
        <v>60782668</v>
      </c>
      <c r="J18" s="47">
        <v>1611884</v>
      </c>
      <c r="K18" s="51">
        <v>1535570.1</v>
      </c>
      <c r="L18" s="51">
        <f t="shared" si="0"/>
        <v>26518.809605396065</v>
      </c>
      <c r="N18" s="54">
        <v>0.18887588555948701</v>
      </c>
      <c r="O18" s="55">
        <v>113.35</v>
      </c>
      <c r="P18" s="55">
        <v>2.2669999999999999</v>
      </c>
      <c r="Q18" s="55">
        <v>44.325000000000003</v>
      </c>
      <c r="R18" s="55">
        <v>31.082000000000001</v>
      </c>
      <c r="S18" s="55">
        <v>7.4539999999999997</v>
      </c>
      <c r="T18" s="55">
        <v>24.204000000000001</v>
      </c>
      <c r="U18" s="55">
        <v>3.7469999999999999</v>
      </c>
      <c r="V18" s="55">
        <v>0.27200000000000002</v>
      </c>
      <c r="W18" s="55">
        <v>26.164000000000001</v>
      </c>
      <c r="X18" s="55">
        <v>40.085999999999999</v>
      </c>
      <c r="Y18" s="55">
        <v>29.545999999999999</v>
      </c>
      <c r="Z18" s="55">
        <v>14.667</v>
      </c>
      <c r="AA18" s="55">
        <v>2.7759999999999998</v>
      </c>
      <c r="AB18" s="55">
        <v>0.111</v>
      </c>
      <c r="AC18" s="55"/>
      <c r="AD18" s="55">
        <v>205.95400000000001</v>
      </c>
      <c r="AE18" s="55">
        <v>1.53</v>
      </c>
      <c r="AF18" s="55">
        <v>34.094000000000001</v>
      </c>
      <c r="AG18" s="55">
        <v>126.16500000000001</v>
      </c>
      <c r="AH18" s="55">
        <v>0</v>
      </c>
      <c r="AI18" s="55">
        <v>40.540999999999997</v>
      </c>
      <c r="AJ18" s="55">
        <v>3.6240000000000001</v>
      </c>
      <c r="AK18" s="55">
        <v>0</v>
      </c>
      <c r="AL18" s="55"/>
      <c r="AM18" s="55">
        <v>279.827</v>
      </c>
      <c r="AN18" s="55">
        <v>43.454000000000001</v>
      </c>
      <c r="AO18" s="55">
        <v>14.163</v>
      </c>
      <c r="AP18" s="55">
        <v>96.706999999999994</v>
      </c>
      <c r="AQ18" s="55">
        <v>0</v>
      </c>
      <c r="AR18" s="55">
        <v>122.39</v>
      </c>
      <c r="AS18" s="55">
        <v>2.452</v>
      </c>
      <c r="AT18" s="55">
        <v>0.66099999999999959</v>
      </c>
      <c r="AV18" s="60">
        <v>0.23380000000000001</v>
      </c>
      <c r="AW18" s="60">
        <v>9.5100000000000004E-2</v>
      </c>
      <c r="AX18" s="59">
        <v>0.17349999999999999</v>
      </c>
      <c r="AY18" s="59">
        <v>3.4500000000000003E-2</v>
      </c>
      <c r="AZ18" s="59"/>
      <c r="BA18" s="59"/>
      <c r="BB18" s="59"/>
      <c r="BC18" s="59"/>
      <c r="BE18" s="56">
        <v>98.352395656148872</v>
      </c>
      <c r="BF18" s="56">
        <v>2332.1556550153286</v>
      </c>
      <c r="BH18" s="43">
        <v>21.2</v>
      </c>
      <c r="BI18" s="43">
        <v>27.6</v>
      </c>
      <c r="BJ18" s="43">
        <v>50.8</v>
      </c>
      <c r="BK18" s="56">
        <v>0.4</v>
      </c>
      <c r="BM18" s="51">
        <v>9248.1072205237051</v>
      </c>
      <c r="BN18" s="51">
        <v>27672.570937231296</v>
      </c>
      <c r="BO18" s="51">
        <v>1498.3555620052143</v>
      </c>
      <c r="BP18" s="51">
        <v>33443.821959260007</v>
      </c>
      <c r="BQ18" s="51">
        <v>9933.6368569116676</v>
      </c>
      <c r="BR18" s="51">
        <v>52593.462778407804</v>
      </c>
    </row>
    <row r="19" spans="7:70" x14ac:dyDescent="0.25">
      <c r="G19" s="43">
        <v>13</v>
      </c>
      <c r="H19" s="43">
        <v>2015</v>
      </c>
      <c r="I19" s="47">
        <v>60795612</v>
      </c>
      <c r="J19" s="47">
        <v>1636371.7</v>
      </c>
      <c r="K19" s="51">
        <v>1547233.3</v>
      </c>
      <c r="L19" s="51">
        <f>(J19*1000000)/I19</f>
        <v>26915.950776184309</v>
      </c>
      <c r="U19" s="55"/>
      <c r="AV19" s="60">
        <v>0.24279999999999999</v>
      </c>
      <c r="AW19" s="61">
        <v>9.0499999999999997E-2</v>
      </c>
      <c r="AX19" s="59">
        <v>0.15970000000000001</v>
      </c>
      <c r="AY19" s="59">
        <v>3.1899999999999998E-2</v>
      </c>
      <c r="AZ19" s="59"/>
      <c r="BA19" s="59">
        <v>1.45112</v>
      </c>
      <c r="BB19" s="59">
        <v>1.3118099999999999</v>
      </c>
      <c r="BC19" s="59">
        <v>0.60219</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M2WcB+VjSJgSf/Nq2V0k71Z2dzNwNBVYJYdi+Ti6RcA1KgjRKEyHIg+AnMY9DPmA6NsjnHSsgm9+XS0eBODg==" saltValue="0FZIxySqWAwiR+3xoI5cDg=="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1:O417"/>
  <sheetViews>
    <sheetView showGridLines="0" topLeftCell="A4" zoomScale="80" zoomScaleNormal="80" workbookViewId="0">
      <selection activeCell="F7" sqref="F7"/>
    </sheetView>
  </sheetViews>
  <sheetFormatPr defaultRowHeight="15" x14ac:dyDescent="0.25"/>
  <cols>
    <col min="1" max="1" width="1.28515625" customWidth="1"/>
    <col min="2" max="4" width="1.85546875" customWidth="1"/>
    <col min="5" max="5" width="1.28515625" customWidth="1"/>
    <col min="6" max="6" width="32.42578125" customWidth="1"/>
    <col min="7" max="7" width="2.85546875" customWidth="1"/>
    <col min="8" max="8" width="14.28515625" customWidth="1"/>
    <col min="9" max="9" width="13.5703125" customWidth="1"/>
    <col min="10" max="10" width="2.7109375" customWidth="1"/>
    <col min="11" max="11" width="12.42578125" customWidth="1"/>
    <col min="12" max="12" width="12.7109375" customWidth="1"/>
    <col min="13" max="13" width="3.42578125" customWidth="1"/>
    <col min="14" max="14" width="14.85546875" customWidth="1"/>
    <col min="15" max="15" width="19.42578125" customWidth="1"/>
    <col min="16" max="16" width="12.28515625" customWidth="1"/>
    <col min="17" max="17" width="16.28515625" customWidth="1"/>
    <col min="18" max="18" width="11.42578125" customWidth="1"/>
    <col min="19" max="19" width="13.28515625" customWidth="1"/>
    <col min="23" max="23" width="10.5703125" customWidth="1"/>
  </cols>
  <sheetData>
    <row r="1" spans="6:15" ht="4.5" customHeight="1" x14ac:dyDescent="0.25"/>
    <row r="2" spans="6:15" ht="3" customHeight="1" x14ac:dyDescent="0.25"/>
    <row r="3" spans="6:15" ht="3.75" customHeight="1" x14ac:dyDescent="0.25"/>
    <row r="4" spans="6:15" ht="3" customHeight="1" thickBot="1" x14ac:dyDescent="0.3"/>
    <row r="5" spans="6:15" ht="155.25" customHeight="1" thickBot="1" x14ac:dyDescent="0.3">
      <c r="F5" s="75" t="s">
        <v>193</v>
      </c>
      <c r="G5" s="76"/>
      <c r="H5" s="76"/>
      <c r="I5" s="76"/>
      <c r="J5" s="76"/>
      <c r="K5" s="76"/>
      <c r="L5" s="76"/>
      <c r="M5" s="76"/>
      <c r="N5" s="76"/>
      <c r="O5" s="77"/>
    </row>
    <row r="6" spans="6:15" ht="52.5" customHeight="1" thickBot="1" x14ac:dyDescent="0.3">
      <c r="F6" s="88" t="s">
        <v>194</v>
      </c>
      <c r="G6" s="89"/>
      <c r="H6" s="89"/>
      <c r="I6" s="89"/>
      <c r="J6" s="89"/>
      <c r="K6" s="89"/>
      <c r="L6" s="89"/>
      <c r="M6" s="89"/>
      <c r="N6" s="89"/>
      <c r="O6" s="90"/>
    </row>
    <row r="7" spans="6:15" ht="40.5" customHeight="1" thickBot="1" x14ac:dyDescent="0.3">
      <c r="F7" s="37" t="s">
        <v>130</v>
      </c>
      <c r="G7" s="39"/>
      <c r="H7" s="79">
        <v>2013</v>
      </c>
      <c r="I7" s="79"/>
      <c r="J7" s="38"/>
      <c r="K7" s="79">
        <v>2014</v>
      </c>
      <c r="L7" s="79"/>
      <c r="M7" s="38"/>
      <c r="N7" s="80" t="s">
        <v>136</v>
      </c>
      <c r="O7" s="81"/>
    </row>
    <row r="8" spans="6:15" ht="40.5" customHeight="1" x14ac:dyDescent="0.25">
      <c r="F8" s="29"/>
      <c r="G8" s="23"/>
      <c r="H8" s="24" t="s">
        <v>132</v>
      </c>
      <c r="I8" s="24" t="s">
        <v>133</v>
      </c>
      <c r="J8" s="24"/>
      <c r="K8" s="24" t="s">
        <v>132</v>
      </c>
      <c r="L8" s="24" t="s">
        <v>133</v>
      </c>
      <c r="M8" s="25"/>
      <c r="N8" s="24" t="s">
        <v>134</v>
      </c>
      <c r="O8" s="26" t="s">
        <v>135</v>
      </c>
    </row>
    <row r="9" spans="6:15" ht="15.75" x14ac:dyDescent="0.25">
      <c r="F9" s="14" t="s">
        <v>17</v>
      </c>
      <c r="G9" s="23"/>
      <c r="H9" s="16">
        <f t="shared" ref="H9:H15" ca="1" si="0">INDEX(INDIRECT($F$7&amp;"!H"&amp;7&amp;":BK"&amp;24), H$405,$D409)*$I$402</f>
        <v>194.07388904414799</v>
      </c>
      <c r="I9" s="17">
        <f t="shared" ref="I9:I15" ca="1" si="1">IFERROR(H9/$H$16, "-")</f>
        <v>0.28019164806184332</v>
      </c>
      <c r="J9" s="16"/>
      <c r="K9" s="16">
        <f t="shared" ref="K9:K15" ca="1" si="2">INDEX(INDIRECT($F$7&amp;"!H"&amp;7&amp;":BK"&amp;24), K$405,$D409)*$I$402</f>
        <v>176.07416680752598</v>
      </c>
      <c r="L9" s="17">
        <f ca="1">IFERROR(K9/$K$16, "-")</f>
        <v>0.27239957455494795</v>
      </c>
      <c r="M9" s="18"/>
      <c r="N9" s="19">
        <f ca="1">IFERROR((K9-H9)/H9, "-")</f>
        <v>-9.2746748804149654E-2</v>
      </c>
      <c r="O9" s="27">
        <f ca="1">L9-I9</f>
        <v>-7.7920735068953695E-3</v>
      </c>
    </row>
    <row r="10" spans="6:15" ht="41.25" customHeight="1" x14ac:dyDescent="0.25">
      <c r="F10" s="14" t="s">
        <v>18</v>
      </c>
      <c r="G10" s="23"/>
      <c r="H10" s="16">
        <f t="shared" ca="1" si="0"/>
        <v>33.962777804948004</v>
      </c>
      <c r="I10" s="17">
        <f t="shared" ca="1" si="1"/>
        <v>4.9033317839896805E-2</v>
      </c>
      <c r="J10" s="16"/>
      <c r="K10" s="16">
        <f t="shared" ca="1" si="2"/>
        <v>29.490000023591996</v>
      </c>
      <c r="L10" s="17">
        <f t="shared" ref="L10:L15" ca="1" si="3">K10/$K$16</f>
        <v>4.5623180309199707E-2</v>
      </c>
      <c r="M10" s="18"/>
      <c r="N10" s="19">
        <f t="shared" ref="N10:N15" ca="1" si="4">IFERROR((K10-H10)/H10, "-")</f>
        <v>-0.13169646508432456</v>
      </c>
      <c r="O10" s="27">
        <f t="shared" ref="O10:O15" ca="1" si="5">L10-I10</f>
        <v>-3.410137530697098E-3</v>
      </c>
    </row>
    <row r="11" spans="6:15" ht="15.75" x14ac:dyDescent="0.25">
      <c r="F11" s="14" t="s">
        <v>19</v>
      </c>
      <c r="G11" s="23"/>
      <c r="H11" s="16">
        <f t="shared" ca="1" si="0"/>
        <v>279.12027800107398</v>
      </c>
      <c r="I11" s="17">
        <f t="shared" ca="1" si="1"/>
        <v>0.40297626376111934</v>
      </c>
      <c r="J11" s="16"/>
      <c r="K11" s="16">
        <f t="shared" ca="1" si="2"/>
        <v>249.686944644194</v>
      </c>
      <c r="L11" s="17">
        <f t="shared" ca="1" si="3"/>
        <v>0.38628390936731166</v>
      </c>
      <c r="M11" s="18"/>
      <c r="N11" s="19">
        <f t="shared" ca="1" si="4"/>
        <v>-0.10545035841776688</v>
      </c>
      <c r="O11" s="27">
        <f t="shared" ca="1" si="5"/>
        <v>-1.6692354393807673E-2</v>
      </c>
    </row>
    <row r="12" spans="6:15" ht="15.75" x14ac:dyDescent="0.25">
      <c r="F12" s="14" t="s">
        <v>31</v>
      </c>
      <c r="G12" s="23"/>
      <c r="H12" s="16">
        <f t="shared" ca="1" si="0"/>
        <v>1.2061111120759997</v>
      </c>
      <c r="I12" s="17">
        <f t="shared" ca="1" si="1"/>
        <v>1.7413071995553292E-3</v>
      </c>
      <c r="J12" s="16"/>
      <c r="K12" s="16">
        <f t="shared" ca="1" si="2"/>
        <v>1.0352777786059999</v>
      </c>
      <c r="L12" s="17">
        <f t="shared" ca="1" si="3"/>
        <v>1.6016502111109918E-3</v>
      </c>
      <c r="M12" s="18"/>
      <c r="N12" s="19">
        <f t="shared" ca="1" si="4"/>
        <v>-0.14163979732842</v>
      </c>
      <c r="O12" s="27">
        <f t="shared" ca="1" si="5"/>
        <v>-1.3965698844433739E-4</v>
      </c>
    </row>
    <row r="13" spans="6:15" ht="15.75" x14ac:dyDescent="0.25">
      <c r="F13" s="14" t="s">
        <v>20</v>
      </c>
      <c r="G13" s="23"/>
      <c r="H13" s="16">
        <f t="shared" ca="1" si="0"/>
        <v>140.86972233491798</v>
      </c>
      <c r="I13" s="17">
        <f t="shared" ca="1" si="1"/>
        <v>0.20337882575257799</v>
      </c>
      <c r="J13" s="16"/>
      <c r="K13" s="16">
        <f t="shared" ca="1" si="2"/>
        <v>143.688055670506</v>
      </c>
      <c r="L13" s="17">
        <f t="shared" ca="1" si="3"/>
        <v>0.22229589918241496</v>
      </c>
      <c r="M13" s="18"/>
      <c r="N13" s="19">
        <f t="shared" ca="1" si="4"/>
        <v>2.0006664944560836E-2</v>
      </c>
      <c r="O13" s="27">
        <f t="shared" ca="1" si="5"/>
        <v>1.8917073429836978E-2</v>
      </c>
    </row>
    <row r="14" spans="6:15" ht="15.75" x14ac:dyDescent="0.25">
      <c r="F14" s="14" t="s">
        <v>32</v>
      </c>
      <c r="G14" s="23"/>
      <c r="H14" s="16">
        <f t="shared" ca="1" si="0"/>
        <v>27.151111132831993</v>
      </c>
      <c r="I14" s="17">
        <f t="shared" ca="1" si="1"/>
        <v>3.9199062854292047E-2</v>
      </c>
      <c r="J14" s="16"/>
      <c r="K14" s="16">
        <f t="shared" ca="1" si="2"/>
        <v>28.846388911965995</v>
      </c>
      <c r="L14" s="17">
        <f t="shared" ca="1" si="3"/>
        <v>4.4627466990405998E-2</v>
      </c>
      <c r="M14" s="18"/>
      <c r="N14" s="19">
        <f t="shared" ca="1" si="4"/>
        <v>6.243861515796377E-2</v>
      </c>
      <c r="O14" s="27">
        <f t="shared" ca="1" si="5"/>
        <v>5.4284041361139512E-3</v>
      </c>
    </row>
    <row r="15" spans="6:15" ht="15.75" x14ac:dyDescent="0.25">
      <c r="F15" s="14" t="s">
        <v>29</v>
      </c>
      <c r="G15" s="23"/>
      <c r="H15" s="16">
        <f t="shared" ca="1" si="0"/>
        <v>16.263055568565999</v>
      </c>
      <c r="I15" s="17">
        <f t="shared" ca="1" si="1"/>
        <v>2.3479574530715308E-2</v>
      </c>
      <c r="J15" s="16"/>
      <c r="K15" s="16">
        <f t="shared" ca="1" si="2"/>
        <v>17.561111125159997</v>
      </c>
      <c r="L15" s="17">
        <f t="shared" ca="1" si="3"/>
        <v>2.7168319384608768E-2</v>
      </c>
      <c r="M15" s="18"/>
      <c r="N15" s="19">
        <f t="shared" ca="1" si="4"/>
        <v>7.9816216031564219E-2</v>
      </c>
      <c r="O15" s="27">
        <f t="shared" ca="1" si="5"/>
        <v>3.6887448538934602E-3</v>
      </c>
    </row>
    <row r="16" spans="6:15" ht="16.5" thickBot="1" x14ac:dyDescent="0.3">
      <c r="F16" s="10" t="s">
        <v>131</v>
      </c>
      <c r="G16" s="11"/>
      <c r="H16" s="12">
        <f ca="1">SUM(H8:H15)</f>
        <v>692.64694499856182</v>
      </c>
      <c r="I16" s="12"/>
      <c r="J16" s="12"/>
      <c r="K16" s="12">
        <f ca="1">SUM(K8:K15)</f>
        <v>646.38194496154995</v>
      </c>
      <c r="L16" s="13"/>
      <c r="M16" s="13"/>
      <c r="N16" s="13"/>
      <c r="O16" s="33"/>
    </row>
    <row r="17" spans="6:15" x14ac:dyDescent="0.25">
      <c r="F17" s="7"/>
      <c r="G17" s="2"/>
      <c r="H17" s="2"/>
      <c r="I17" s="2"/>
      <c r="J17" s="2"/>
      <c r="K17" s="2"/>
      <c r="L17" s="2"/>
      <c r="M17" s="2"/>
      <c r="N17" s="2"/>
      <c r="O17" s="3"/>
    </row>
    <row r="18" spans="6:15" x14ac:dyDescent="0.25">
      <c r="F18" s="7"/>
      <c r="G18" s="2"/>
      <c r="H18" s="2"/>
      <c r="I18" s="2"/>
      <c r="J18" s="2"/>
      <c r="K18" s="2"/>
      <c r="L18" s="2"/>
      <c r="M18" s="2"/>
      <c r="N18" s="2"/>
      <c r="O18" s="3"/>
    </row>
    <row r="19" spans="6:15" x14ac:dyDescent="0.25">
      <c r="F19" s="7"/>
      <c r="G19" s="2"/>
      <c r="H19" s="2"/>
      <c r="I19" s="2"/>
      <c r="J19" s="2"/>
      <c r="K19" s="2"/>
      <c r="L19" s="2"/>
      <c r="M19" s="2"/>
      <c r="N19" s="2"/>
      <c r="O19" s="3"/>
    </row>
    <row r="20" spans="6:15" ht="18.75" x14ac:dyDescent="0.25">
      <c r="F20" s="70" t="s">
        <v>156</v>
      </c>
      <c r="G20" s="71"/>
      <c r="H20" s="71"/>
      <c r="I20" s="71"/>
      <c r="J20" s="71"/>
      <c r="K20" s="71"/>
      <c r="L20" s="71"/>
      <c r="M20" s="71"/>
      <c r="N20" s="71">
        <f>K7</f>
        <v>2014</v>
      </c>
      <c r="O20" s="78"/>
    </row>
    <row r="21" spans="6:15" x14ac:dyDescent="0.25">
      <c r="F21" s="7"/>
      <c r="G21" s="2"/>
      <c r="H21" s="2"/>
      <c r="I21" s="2"/>
      <c r="J21" s="2"/>
      <c r="K21" s="2"/>
      <c r="L21" s="2"/>
      <c r="M21" s="2"/>
      <c r="N21" s="2"/>
      <c r="O21" s="3"/>
    </row>
    <row r="22" spans="6:15" x14ac:dyDescent="0.25">
      <c r="F22" s="7"/>
      <c r="G22" s="2"/>
      <c r="H22" s="2"/>
      <c r="I22" s="2"/>
      <c r="J22" s="2"/>
      <c r="K22" s="2"/>
      <c r="L22" s="2"/>
      <c r="M22" s="2"/>
      <c r="N22" s="2"/>
      <c r="O22" s="3"/>
    </row>
    <row r="23" spans="6:15" x14ac:dyDescent="0.25">
      <c r="F23" s="7"/>
      <c r="G23" s="2"/>
      <c r="H23" s="2"/>
      <c r="I23" s="2"/>
      <c r="J23" s="2"/>
      <c r="K23" s="2"/>
      <c r="L23" s="2"/>
      <c r="M23" s="2"/>
      <c r="N23" s="2"/>
      <c r="O23" s="3"/>
    </row>
    <row r="24" spans="6:15" x14ac:dyDescent="0.25">
      <c r="F24" s="7"/>
      <c r="G24" s="2"/>
      <c r="H24" s="2"/>
      <c r="I24" s="2"/>
      <c r="J24" s="2"/>
      <c r="K24" s="2"/>
      <c r="L24" s="2"/>
      <c r="M24" s="2"/>
      <c r="N24" s="2"/>
      <c r="O24" s="3"/>
    </row>
    <row r="25" spans="6:15" x14ac:dyDescent="0.25">
      <c r="F25" s="7"/>
      <c r="G25" s="2"/>
      <c r="H25" s="2"/>
      <c r="I25" s="2"/>
      <c r="J25" s="2"/>
      <c r="K25" s="2"/>
      <c r="L25" s="2"/>
      <c r="M25" s="2"/>
      <c r="N25" s="2"/>
      <c r="O25" s="3"/>
    </row>
    <row r="26" spans="6:15" x14ac:dyDescent="0.25">
      <c r="F26" s="7"/>
      <c r="G26" s="2"/>
      <c r="H26" s="2"/>
      <c r="I26" s="2"/>
      <c r="J26" s="2"/>
      <c r="K26" s="2"/>
      <c r="L26" s="2"/>
      <c r="M26" s="2"/>
      <c r="N26" s="2"/>
      <c r="O26" s="3"/>
    </row>
    <row r="27" spans="6:15" x14ac:dyDescent="0.25">
      <c r="F27" s="7"/>
      <c r="G27" s="2"/>
      <c r="H27" s="2"/>
      <c r="I27" s="2"/>
      <c r="J27" s="2"/>
      <c r="K27" s="2"/>
      <c r="L27" s="2"/>
      <c r="M27" s="2"/>
      <c r="N27" s="2"/>
      <c r="O27" s="3"/>
    </row>
    <row r="28" spans="6:15" x14ac:dyDescent="0.25">
      <c r="F28" s="7"/>
      <c r="G28" s="2"/>
      <c r="H28" s="2"/>
      <c r="I28" s="2"/>
      <c r="J28" s="2"/>
      <c r="K28" s="2"/>
      <c r="L28" s="2"/>
      <c r="M28" s="2"/>
      <c r="N28" s="2"/>
      <c r="O28" s="3"/>
    </row>
    <row r="29" spans="6:15" x14ac:dyDescent="0.25">
      <c r="F29" s="7"/>
      <c r="G29" s="2"/>
      <c r="H29" s="2"/>
      <c r="I29" s="2"/>
      <c r="J29" s="2"/>
      <c r="K29" s="2"/>
      <c r="L29" s="2"/>
      <c r="M29" s="2"/>
      <c r="N29" s="2"/>
      <c r="O29" s="3"/>
    </row>
    <row r="30" spans="6:15" x14ac:dyDescent="0.25">
      <c r="F30" s="7"/>
      <c r="G30" s="2"/>
      <c r="H30" s="2"/>
      <c r="I30" s="2"/>
      <c r="J30" s="2"/>
      <c r="K30" s="2"/>
      <c r="L30" s="2"/>
      <c r="M30" s="2"/>
      <c r="N30" s="2"/>
      <c r="O30" s="3"/>
    </row>
    <row r="31" spans="6:15" x14ac:dyDescent="0.25">
      <c r="F31" s="7"/>
      <c r="G31" s="2"/>
      <c r="H31" s="2"/>
      <c r="I31" s="2"/>
      <c r="J31" s="2"/>
      <c r="K31" s="2"/>
      <c r="L31" s="2"/>
      <c r="M31" s="2"/>
      <c r="N31" s="2"/>
      <c r="O31" s="3"/>
    </row>
    <row r="32" spans="6:15" x14ac:dyDescent="0.25">
      <c r="F32" s="7"/>
      <c r="G32" s="2"/>
      <c r="H32" s="2"/>
      <c r="I32" s="2"/>
      <c r="J32" s="2"/>
      <c r="K32" s="2"/>
      <c r="L32" s="2"/>
      <c r="M32" s="2"/>
      <c r="N32" s="2"/>
      <c r="O32" s="3"/>
    </row>
    <row r="33" spans="6:15" x14ac:dyDescent="0.25">
      <c r="F33" s="7"/>
      <c r="G33" s="2"/>
      <c r="H33" s="2"/>
      <c r="I33" s="2"/>
      <c r="J33" s="2"/>
      <c r="K33" s="2"/>
      <c r="L33" s="2"/>
      <c r="M33" s="2"/>
      <c r="N33" s="2"/>
      <c r="O33" s="3"/>
    </row>
    <row r="34" spans="6:15" x14ac:dyDescent="0.25">
      <c r="F34" s="7"/>
      <c r="G34" s="2"/>
      <c r="H34" s="2"/>
      <c r="I34" s="2"/>
      <c r="J34" s="2"/>
      <c r="K34" s="2"/>
      <c r="L34" s="2"/>
      <c r="M34" s="2"/>
      <c r="N34" s="2"/>
      <c r="O34" s="3"/>
    </row>
    <row r="35" spans="6:15" x14ac:dyDescent="0.25">
      <c r="F35" s="7"/>
      <c r="G35" s="2"/>
      <c r="H35" s="2"/>
      <c r="I35" s="2"/>
      <c r="J35" s="2"/>
      <c r="K35" s="2"/>
      <c r="L35" s="2"/>
      <c r="M35" s="2"/>
      <c r="N35" s="2"/>
      <c r="O35" s="3"/>
    </row>
    <row r="36" spans="6:15" x14ac:dyDescent="0.25">
      <c r="F36" s="7"/>
      <c r="G36" s="2"/>
      <c r="H36" s="2"/>
      <c r="I36" s="2"/>
      <c r="J36" s="2"/>
      <c r="K36" s="2"/>
      <c r="L36" s="2"/>
      <c r="M36" s="2"/>
      <c r="N36" s="2"/>
      <c r="O36" s="3"/>
    </row>
    <row r="37" spans="6:15" x14ac:dyDescent="0.25">
      <c r="F37" s="7"/>
      <c r="G37" s="2"/>
      <c r="H37" s="2"/>
      <c r="I37" s="2"/>
      <c r="J37" s="2"/>
      <c r="K37" s="2"/>
      <c r="L37" s="2"/>
      <c r="M37" s="2"/>
      <c r="N37" s="2"/>
      <c r="O37" s="3"/>
    </row>
    <row r="38" spans="6:15" x14ac:dyDescent="0.25">
      <c r="F38" s="7"/>
      <c r="G38" s="2"/>
      <c r="H38" s="2"/>
      <c r="I38" s="2"/>
      <c r="J38" s="2"/>
      <c r="K38" s="2"/>
      <c r="L38" s="2"/>
      <c r="M38" s="2"/>
      <c r="N38" s="2"/>
      <c r="O38" s="3"/>
    </row>
    <row r="39" spans="6:15" x14ac:dyDescent="0.25">
      <c r="F39" s="7"/>
      <c r="G39" s="2"/>
      <c r="H39" s="2"/>
      <c r="I39" s="2"/>
      <c r="J39" s="2"/>
      <c r="K39" s="2"/>
      <c r="L39" s="2"/>
      <c r="M39" s="2"/>
      <c r="N39" s="2"/>
      <c r="O39" s="3"/>
    </row>
    <row r="40" spans="6:15" ht="15.75" thickBot="1" x14ac:dyDescent="0.3">
      <c r="F40" s="8"/>
      <c r="G40" s="4"/>
      <c r="H40" s="4"/>
      <c r="I40" s="4"/>
      <c r="J40" s="4"/>
      <c r="K40" s="4"/>
      <c r="L40" s="4"/>
      <c r="M40" s="4"/>
      <c r="N40" s="4"/>
      <c r="O40" s="9"/>
    </row>
    <row r="400" spans="3:3" s="43" customFormat="1" ht="21" x14ac:dyDescent="0.35">
      <c r="C400" s="46">
        <v>2015</v>
      </c>
    </row>
    <row r="401" spans="4:15" s="43" customFormat="1" x14ac:dyDescent="0.25"/>
    <row r="402" spans="4:15" s="43" customFormat="1" ht="15.75" x14ac:dyDescent="0.25">
      <c r="F402" s="44" t="s">
        <v>149</v>
      </c>
      <c r="G402" s="44"/>
      <c r="H402" s="45" t="s">
        <v>147</v>
      </c>
      <c r="I402" s="44">
        <v>0.27777777799999998</v>
      </c>
      <c r="J402" s="44" t="s">
        <v>132</v>
      </c>
    </row>
    <row r="403" spans="4:15" s="43" customFormat="1" x14ac:dyDescent="0.25"/>
    <row r="404" spans="4:15" s="43" customFormat="1" ht="21" x14ac:dyDescent="0.35">
      <c r="F404" s="66" t="s">
        <v>150</v>
      </c>
      <c r="G404" s="66"/>
      <c r="H404" s="66"/>
      <c r="I404" s="66"/>
      <c r="J404" s="66"/>
      <c r="K404" s="66"/>
      <c r="L404" s="66"/>
      <c r="M404" s="66"/>
      <c r="N404" s="66"/>
      <c r="O404" s="66"/>
    </row>
    <row r="405" spans="4:15" s="43" customFormat="1" x14ac:dyDescent="0.25">
      <c r="D405" s="43" t="s">
        <v>129</v>
      </c>
      <c r="H405" s="43">
        <f>H7-2002</f>
        <v>11</v>
      </c>
      <c r="K405" s="43">
        <f>K7-2002</f>
        <v>12</v>
      </c>
    </row>
    <row r="406" spans="4:15" s="43" customFormat="1" x14ac:dyDescent="0.25"/>
    <row r="407" spans="4:15" s="43" customFormat="1" x14ac:dyDescent="0.25"/>
    <row r="408" spans="4:15" s="43" customFormat="1" x14ac:dyDescent="0.25"/>
    <row r="409" spans="4:15" s="43" customFormat="1" x14ac:dyDescent="0.25">
      <c r="D409" s="43">
        <v>24</v>
      </c>
    </row>
    <row r="410" spans="4:15" s="43" customFormat="1" x14ac:dyDescent="0.25">
      <c r="D410" s="43">
        <v>25</v>
      </c>
    </row>
    <row r="411" spans="4:15" s="43" customFormat="1" x14ac:dyDescent="0.25">
      <c r="D411" s="43">
        <v>26</v>
      </c>
    </row>
    <row r="412" spans="4:15" s="43" customFormat="1" x14ac:dyDescent="0.25">
      <c r="D412" s="43">
        <v>27</v>
      </c>
    </row>
    <row r="413" spans="4:15" s="43" customFormat="1" x14ac:dyDescent="0.25">
      <c r="D413" s="43">
        <v>28</v>
      </c>
    </row>
    <row r="414" spans="4:15" s="43" customFormat="1" x14ac:dyDescent="0.25">
      <c r="D414" s="43">
        <v>29</v>
      </c>
    </row>
    <row r="415" spans="4:15" s="43" customFormat="1" x14ac:dyDescent="0.25">
      <c r="D415" s="43">
        <v>30</v>
      </c>
    </row>
    <row r="416" spans="4:15" s="43" customFormat="1" x14ac:dyDescent="0.25"/>
    <row r="417" s="43" customFormat="1" x14ac:dyDescent="0.25"/>
  </sheetData>
  <mergeCells count="8">
    <mergeCell ref="F5:O5"/>
    <mergeCell ref="N20:O20"/>
    <mergeCell ref="F20:M20"/>
    <mergeCell ref="F404:O404"/>
    <mergeCell ref="H7:I7"/>
    <mergeCell ref="K7:L7"/>
    <mergeCell ref="N7:O7"/>
    <mergeCell ref="F6:O6"/>
  </mergeCells>
  <conditionalFormatting sqref="N9:O15">
    <cfRule type="colorScale" priority="1">
      <colorScale>
        <cfvo type="min"/>
        <cfvo type="percentile" val="50"/>
        <cfvo type="max"/>
        <color rgb="FFF8696B"/>
        <color rgb="FFFFEB84"/>
        <color rgb="FF63BE7B"/>
      </colorScale>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lists!$C$1:$C$16</xm:f>
          </x14:formula1>
          <xm:sqref>C400</xm:sqref>
        </x14:dataValidation>
        <x14:dataValidation type="list" allowBlank="1" showInputMessage="1" showErrorMessage="1">
          <x14:formula1>
            <xm:f>lists!$C$1:$C$10</xm:f>
          </x14:formula1>
          <xm:sqref>H7:I7 K7:L7</xm:sqref>
        </x14:dataValidation>
        <x14:dataValidation type="list" allowBlank="1" showInputMessage="1" showErrorMessage="1">
          <x14:formula1>
            <xm:f>lists!$A$1:$A$29</xm:f>
          </x14:formula1>
          <xm:sqref>F7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topLeftCell="AV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61</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96</v>
      </c>
      <c r="D4" s="51">
        <v>64573</v>
      </c>
      <c r="E4" s="43" t="s">
        <v>97</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2249724</v>
      </c>
      <c r="J9" s="47">
        <v>13710.6</v>
      </c>
      <c r="K9" s="51">
        <v>18179.599999999999</v>
      </c>
      <c r="L9" s="51">
        <f>(J9*1000000)/I9</f>
        <v>6094.3475733023251</v>
      </c>
      <c r="N9" s="54">
        <v>0.42679143896128602</v>
      </c>
      <c r="O9" s="55">
        <v>4.0179999999999998</v>
      </c>
      <c r="P9" s="55">
        <v>7.3999999999999996E-2</v>
      </c>
      <c r="Q9" s="55">
        <v>1.323</v>
      </c>
      <c r="R9" s="55">
        <v>0.50800000000000001</v>
      </c>
      <c r="S9" s="55">
        <v>1.014</v>
      </c>
      <c r="T9" s="55">
        <v>0.49299999999999999</v>
      </c>
      <c r="U9" s="55">
        <v>0.60299999999999998</v>
      </c>
      <c r="V9" s="55">
        <v>4.0000000000000001E-3</v>
      </c>
      <c r="W9" s="55">
        <v>0.69899999999999995</v>
      </c>
      <c r="X9" s="55">
        <v>1.0669999999999999</v>
      </c>
      <c r="Y9" s="55">
        <v>1.504</v>
      </c>
      <c r="Z9" s="55">
        <v>0.59399999999999997</v>
      </c>
      <c r="AA9" s="55">
        <v>0.152</v>
      </c>
      <c r="AB9" s="55">
        <v>2E-3</v>
      </c>
      <c r="AC9" s="55"/>
      <c r="AD9" s="55">
        <v>31.143999999999998</v>
      </c>
      <c r="AE9" s="55">
        <v>0.24</v>
      </c>
      <c r="AF9" s="55">
        <v>1.87</v>
      </c>
      <c r="AG9" s="55">
        <v>24.681999999999999</v>
      </c>
      <c r="AH9" s="55">
        <v>0</v>
      </c>
      <c r="AI9" s="55">
        <v>4.3520000000000003</v>
      </c>
      <c r="AJ9" s="55">
        <v>0</v>
      </c>
      <c r="AK9" s="55">
        <v>0</v>
      </c>
      <c r="AL9" s="55"/>
      <c r="AM9" s="55">
        <v>4.9059999999999997</v>
      </c>
      <c r="AN9" s="55">
        <v>0</v>
      </c>
      <c r="AO9" s="55">
        <v>6.0000000000000001E-3</v>
      </c>
      <c r="AP9" s="55">
        <v>1.486</v>
      </c>
      <c r="AQ9" s="55">
        <v>0</v>
      </c>
      <c r="AR9" s="55">
        <v>3.4140000000000001</v>
      </c>
      <c r="AS9" s="55">
        <v>0</v>
      </c>
      <c r="AT9" s="55">
        <v>-8.8817841970012523E-16</v>
      </c>
      <c r="BE9" s="56">
        <v>252.59749322212707</v>
      </c>
      <c r="BF9" s="56">
        <v>1740.872131968641</v>
      </c>
      <c r="BH9" s="43">
        <v>27.6</v>
      </c>
      <c r="BI9" s="43">
        <v>3.8</v>
      </c>
      <c r="BJ9" s="43">
        <v>68.400000000000006</v>
      </c>
      <c r="BK9" s="43">
        <v>0.2</v>
      </c>
      <c r="BM9" s="57">
        <v>260.9521640244788</v>
      </c>
      <c r="BN9" s="57">
        <v>606.53482373172824</v>
      </c>
      <c r="BO9" s="57">
        <v>13.190468423526845</v>
      </c>
      <c r="BP9" s="57">
        <v>984.45578697180713</v>
      </c>
      <c r="BQ9" s="57">
        <v>1114.8848762778255</v>
      </c>
      <c r="BR9" s="57">
        <v>2612.2475160026752</v>
      </c>
    </row>
    <row r="10" spans="1:70" x14ac:dyDescent="0.25">
      <c r="G10" s="43">
        <v>4</v>
      </c>
      <c r="H10" s="43">
        <v>2006</v>
      </c>
      <c r="I10" s="47">
        <v>2227874</v>
      </c>
      <c r="J10" s="47">
        <v>17235</v>
      </c>
      <c r="K10" s="51">
        <v>20343.400000000001</v>
      </c>
      <c r="L10" s="51">
        <f t="shared" ref="L10:L24" si="0">(J10*1000000)/I10</f>
        <v>7736.0748408572481</v>
      </c>
      <c r="N10" s="54">
        <v>0.42594476034176398</v>
      </c>
      <c r="O10" s="55">
        <v>4.1929999999999996</v>
      </c>
      <c r="P10" s="55">
        <v>0.08</v>
      </c>
      <c r="Q10" s="55">
        <v>1.4650000000000001</v>
      </c>
      <c r="R10" s="55">
        <v>0.51300000000000001</v>
      </c>
      <c r="S10" s="55">
        <v>1.0149999999999999</v>
      </c>
      <c r="T10" s="55">
        <v>0.52800000000000002</v>
      </c>
      <c r="U10" s="55">
        <v>0.58799999999999997</v>
      </c>
      <c r="V10" s="55">
        <v>3.0000000000000001E-3</v>
      </c>
      <c r="W10" s="55">
        <v>0.74099999999999999</v>
      </c>
      <c r="X10" s="55">
        <v>1.1779999999999999</v>
      </c>
      <c r="Y10" s="55">
        <v>1.4810000000000001</v>
      </c>
      <c r="Z10" s="55">
        <v>0.63600000000000001</v>
      </c>
      <c r="AA10" s="55">
        <v>0.155</v>
      </c>
      <c r="AB10" s="55">
        <v>3.0000000000000001E-3</v>
      </c>
      <c r="AC10" s="55"/>
      <c r="AD10" s="55">
        <v>30.056000000000001</v>
      </c>
      <c r="AE10" s="55">
        <v>0.21</v>
      </c>
      <c r="AF10" s="55">
        <v>1.069</v>
      </c>
      <c r="AG10" s="55">
        <v>24.257999999999999</v>
      </c>
      <c r="AH10" s="55">
        <v>0</v>
      </c>
      <c r="AI10" s="55">
        <v>4.5190000000000001</v>
      </c>
      <c r="AJ10" s="55">
        <v>0</v>
      </c>
      <c r="AK10" s="55">
        <v>0</v>
      </c>
      <c r="AL10" s="55"/>
      <c r="AM10" s="55">
        <v>4.891</v>
      </c>
      <c r="AN10" s="55">
        <v>0</v>
      </c>
      <c r="AO10" s="55">
        <v>5.0000000000000001E-3</v>
      </c>
      <c r="AP10" s="55">
        <v>2.1</v>
      </c>
      <c r="AQ10" s="55">
        <v>0</v>
      </c>
      <c r="AR10" s="55">
        <v>2.786</v>
      </c>
      <c r="AS10" s="55">
        <v>0</v>
      </c>
      <c r="AT10" s="55">
        <v>0</v>
      </c>
      <c r="BE10" s="56">
        <v>234.1857573539742</v>
      </c>
      <c r="BF10" s="56">
        <v>1784.8523005877412</v>
      </c>
      <c r="BH10" s="43">
        <v>25.1</v>
      </c>
      <c r="BI10" s="43">
        <v>5</v>
      </c>
      <c r="BJ10" s="43">
        <v>69.7</v>
      </c>
      <c r="BK10" s="43">
        <v>0.3</v>
      </c>
      <c r="BM10" s="57">
        <v>257.1108070979692</v>
      </c>
      <c r="BN10" s="57">
        <v>636.19948409286326</v>
      </c>
      <c r="BO10" s="57">
        <v>13.12877677980425</v>
      </c>
      <c r="BP10" s="57">
        <v>1085.1366918660392</v>
      </c>
      <c r="BQ10" s="57">
        <v>1120.2627782554696</v>
      </c>
      <c r="BR10" s="57">
        <v>2630.0658736982896</v>
      </c>
    </row>
    <row r="11" spans="1:70" x14ac:dyDescent="0.25">
      <c r="G11" s="43">
        <v>5</v>
      </c>
      <c r="H11" s="43">
        <v>2007</v>
      </c>
      <c r="I11" s="47">
        <v>2208840</v>
      </c>
      <c r="J11" s="47">
        <v>22639.5</v>
      </c>
      <c r="K11" s="51">
        <v>22369.7</v>
      </c>
      <c r="L11" s="51">
        <f t="shared" si="0"/>
        <v>10249.497473787147</v>
      </c>
      <c r="N11" s="54">
        <v>0.42362934733052299</v>
      </c>
      <c r="O11" s="55">
        <v>4.3540000000000001</v>
      </c>
      <c r="P11" s="55">
        <v>9.4E-2</v>
      </c>
      <c r="Q11" s="55">
        <v>1.6040000000000001</v>
      </c>
      <c r="R11" s="55">
        <v>0.52300000000000002</v>
      </c>
      <c r="S11" s="55">
        <v>0.99299999999999999</v>
      </c>
      <c r="T11" s="55">
        <v>0.56799999999999995</v>
      </c>
      <c r="U11" s="55">
        <v>0.56799999999999995</v>
      </c>
      <c r="V11" s="55">
        <v>5.0000000000000001E-3</v>
      </c>
      <c r="W11" s="55">
        <v>0.72299999999999998</v>
      </c>
      <c r="X11" s="55">
        <v>1.333</v>
      </c>
      <c r="Y11" s="55">
        <v>1.458</v>
      </c>
      <c r="Z11" s="55">
        <v>0.68300000000000005</v>
      </c>
      <c r="AA11" s="55">
        <v>0.156</v>
      </c>
      <c r="AB11" s="55">
        <v>2E-3</v>
      </c>
      <c r="AC11" s="55"/>
      <c r="AD11" s="55">
        <v>28.684999999999999</v>
      </c>
      <c r="AE11" s="55">
        <v>0.371</v>
      </c>
      <c r="AF11" s="55">
        <v>0.85599999999999998</v>
      </c>
      <c r="AG11" s="55">
        <v>23.157</v>
      </c>
      <c r="AH11" s="55">
        <v>0</v>
      </c>
      <c r="AI11" s="55">
        <v>4.3010000000000002</v>
      </c>
      <c r="AJ11" s="55">
        <v>0</v>
      </c>
      <c r="AK11" s="55">
        <v>0</v>
      </c>
      <c r="AL11" s="55"/>
      <c r="AM11" s="55">
        <v>4.7709999999999999</v>
      </c>
      <c r="AN11" s="55">
        <v>1E-3</v>
      </c>
      <c r="AO11" s="55">
        <v>1.7000000000000001E-2</v>
      </c>
      <c r="AP11" s="55">
        <v>1.925</v>
      </c>
      <c r="AQ11" s="55">
        <v>0</v>
      </c>
      <c r="AR11" s="55">
        <v>2.8279999999999998</v>
      </c>
      <c r="AS11" s="55">
        <v>0</v>
      </c>
      <c r="AT11" s="55">
        <v>0</v>
      </c>
      <c r="BE11" s="56">
        <v>218.4265196952847</v>
      </c>
      <c r="BF11" s="56">
        <v>1817.1978346295539</v>
      </c>
      <c r="BH11" s="43">
        <v>29.3</v>
      </c>
      <c r="BI11" s="43">
        <v>5.0999999999999996</v>
      </c>
      <c r="BJ11" s="43">
        <v>65.3</v>
      </c>
      <c r="BK11" s="43">
        <v>0.3</v>
      </c>
      <c r="BM11" s="57">
        <v>258.06426892999752</v>
      </c>
      <c r="BN11" s="57">
        <v>668.18572656921754</v>
      </c>
      <c r="BO11" s="57">
        <v>11.151839794195398</v>
      </c>
      <c r="BP11" s="57">
        <v>1228.8876248184481</v>
      </c>
      <c r="BQ11" s="57">
        <v>1094.1877042132417</v>
      </c>
      <c r="BR11" s="57">
        <v>2582.8892901499953</v>
      </c>
    </row>
    <row r="12" spans="1:70" x14ac:dyDescent="0.25">
      <c r="G12" s="43">
        <v>6</v>
      </c>
      <c r="H12" s="43">
        <v>2008</v>
      </c>
      <c r="I12" s="47">
        <v>2191810</v>
      </c>
      <c r="J12" s="47">
        <v>24317.9</v>
      </c>
      <c r="K12" s="51">
        <v>21564.9</v>
      </c>
      <c r="L12" s="51">
        <f t="shared" si="0"/>
        <v>11094.894174221306</v>
      </c>
      <c r="N12" s="54">
        <v>0.42936869084928703</v>
      </c>
      <c r="O12" s="55">
        <v>4.1529999999999996</v>
      </c>
      <c r="P12" s="55">
        <v>9.1999999999999998E-2</v>
      </c>
      <c r="Q12" s="55">
        <v>1.5149999999999999</v>
      </c>
      <c r="R12" s="55">
        <v>0.501</v>
      </c>
      <c r="S12" s="55">
        <v>0.93600000000000005</v>
      </c>
      <c r="T12" s="55">
        <v>0.56999999999999995</v>
      </c>
      <c r="U12" s="55">
        <v>0.53500000000000003</v>
      </c>
      <c r="V12" s="55">
        <v>5.0000000000000001E-3</v>
      </c>
      <c r="W12" s="55">
        <v>0.67900000000000005</v>
      </c>
      <c r="X12" s="55">
        <v>1.28</v>
      </c>
      <c r="Y12" s="55">
        <v>1.452</v>
      </c>
      <c r="Z12" s="55">
        <v>0.61</v>
      </c>
      <c r="AA12" s="55">
        <v>0.13200000000000001</v>
      </c>
      <c r="AB12" s="55">
        <v>1E-3</v>
      </c>
      <c r="AC12" s="55"/>
      <c r="AD12" s="55">
        <v>26.402000000000001</v>
      </c>
      <c r="AE12" s="55">
        <v>0.39</v>
      </c>
      <c r="AF12" s="55">
        <v>0.55300000000000005</v>
      </c>
      <c r="AG12" s="55">
        <v>21.225999999999999</v>
      </c>
      <c r="AH12" s="55">
        <v>0</v>
      </c>
      <c r="AI12" s="55">
        <v>4.2329999999999997</v>
      </c>
      <c r="AJ12" s="55">
        <v>0</v>
      </c>
      <c r="AK12" s="55">
        <v>0</v>
      </c>
      <c r="AL12" s="55"/>
      <c r="AM12" s="55">
        <v>5.274</v>
      </c>
      <c r="AN12" s="55">
        <v>2E-3</v>
      </c>
      <c r="AO12" s="55">
        <v>2E-3</v>
      </c>
      <c r="AP12" s="55">
        <v>2.0579999999999998</v>
      </c>
      <c r="AQ12" s="55">
        <v>0</v>
      </c>
      <c r="AR12" s="55">
        <v>3.2120000000000002</v>
      </c>
      <c r="AS12" s="55">
        <v>0</v>
      </c>
      <c r="AT12" s="55">
        <v>0</v>
      </c>
      <c r="BE12" s="56">
        <v>217.67445011322025</v>
      </c>
      <c r="BF12" s="56">
        <v>1809.1327119727312</v>
      </c>
      <c r="BH12" s="43">
        <v>28.9</v>
      </c>
      <c r="BI12" s="43">
        <v>3.9</v>
      </c>
      <c r="BJ12" s="43">
        <v>66.900000000000006</v>
      </c>
      <c r="BK12" s="43">
        <v>0.4</v>
      </c>
      <c r="BM12" s="57">
        <v>259.57676780541198</v>
      </c>
      <c r="BN12" s="57">
        <v>670.16337059329317</v>
      </c>
      <c r="BO12" s="57">
        <v>10.756848680725536</v>
      </c>
      <c r="BP12" s="57">
        <v>1162.9739470710258</v>
      </c>
      <c r="BQ12" s="57">
        <v>1035.2378714053693</v>
      </c>
      <c r="BR12" s="57">
        <v>2411.0697716633231</v>
      </c>
    </row>
    <row r="13" spans="1:70" x14ac:dyDescent="0.25">
      <c r="G13" s="43">
        <v>7</v>
      </c>
      <c r="H13" s="43">
        <v>2009</v>
      </c>
      <c r="I13" s="47">
        <v>2162834</v>
      </c>
      <c r="J13" s="47">
        <v>18731.2</v>
      </c>
      <c r="K13" s="51">
        <v>18470.599999999999</v>
      </c>
      <c r="L13" s="51">
        <f t="shared" si="0"/>
        <v>8660.4889695649326</v>
      </c>
      <c r="N13" s="54">
        <v>0.47887111509248698</v>
      </c>
      <c r="O13" s="55">
        <v>4.04</v>
      </c>
      <c r="P13" s="55">
        <v>7.0999999999999994E-2</v>
      </c>
      <c r="Q13" s="55">
        <v>1.3819999999999999</v>
      </c>
      <c r="R13" s="55">
        <v>0.432</v>
      </c>
      <c r="S13" s="55">
        <v>1.097</v>
      </c>
      <c r="T13" s="55">
        <v>0.52500000000000002</v>
      </c>
      <c r="U13" s="55">
        <v>0.53</v>
      </c>
      <c r="V13" s="55">
        <v>2E-3</v>
      </c>
      <c r="W13" s="55">
        <v>0.65200000000000002</v>
      </c>
      <c r="X13" s="55">
        <v>1.141</v>
      </c>
      <c r="Y13" s="55">
        <v>1.5349999999999999</v>
      </c>
      <c r="Z13" s="55">
        <v>0.57299999999999995</v>
      </c>
      <c r="AA13" s="55">
        <v>0.13900000000000001</v>
      </c>
      <c r="AB13" s="55">
        <v>1E-3</v>
      </c>
      <c r="AC13" s="55"/>
      <c r="AD13" s="55">
        <v>26.308</v>
      </c>
      <c r="AE13" s="55">
        <v>0.36199999999999999</v>
      </c>
      <c r="AF13" s="55">
        <v>0.88900000000000001</v>
      </c>
      <c r="AG13" s="55">
        <v>21.033999999999999</v>
      </c>
      <c r="AH13" s="55">
        <v>0</v>
      </c>
      <c r="AI13" s="55">
        <v>4.0190000000000001</v>
      </c>
      <c r="AJ13" s="55">
        <v>0</v>
      </c>
      <c r="AK13" s="55">
        <v>4.0000000000000001E-3</v>
      </c>
      <c r="AL13" s="55"/>
      <c r="AM13" s="55">
        <v>5.569</v>
      </c>
      <c r="AN13" s="55">
        <v>2E-3</v>
      </c>
      <c r="AO13" s="55">
        <v>4.0000000000000001E-3</v>
      </c>
      <c r="AP13" s="55">
        <v>2.0070000000000001</v>
      </c>
      <c r="AQ13" s="55">
        <v>0</v>
      </c>
      <c r="AR13" s="55">
        <v>3.556</v>
      </c>
      <c r="AS13" s="55">
        <v>0</v>
      </c>
      <c r="AT13" s="55">
        <v>0</v>
      </c>
      <c r="BE13" s="56">
        <v>244.12468072982193</v>
      </c>
      <c r="BF13" s="56">
        <v>1722.0430095364825</v>
      </c>
      <c r="BH13" s="43">
        <v>29.1</v>
      </c>
      <c r="BI13" s="43">
        <v>4.5</v>
      </c>
      <c r="BJ13" s="43">
        <v>66</v>
      </c>
      <c r="BK13" s="43">
        <v>0.3</v>
      </c>
      <c r="BM13" s="57">
        <v>260.48860004806659</v>
      </c>
      <c r="BN13" s="57">
        <v>621.06620808254513</v>
      </c>
      <c r="BO13" s="57">
        <v>11.555337585225125</v>
      </c>
      <c r="BP13" s="57">
        <v>1022.3837542086225</v>
      </c>
      <c r="BQ13" s="57">
        <v>1188.5926722078916</v>
      </c>
      <c r="BR13" s="57">
        <v>2482.0721792299605</v>
      </c>
    </row>
    <row r="14" spans="1:70" x14ac:dyDescent="0.25">
      <c r="G14" s="43">
        <v>8</v>
      </c>
      <c r="H14" s="43">
        <v>2010</v>
      </c>
      <c r="I14" s="47">
        <v>2120504</v>
      </c>
      <c r="J14" s="47">
        <v>17772.400000000001</v>
      </c>
      <c r="K14" s="51">
        <v>17772.400000000001</v>
      </c>
      <c r="L14" s="51">
        <f t="shared" si="0"/>
        <v>8381.2150318980766</v>
      </c>
      <c r="N14" s="54">
        <v>0.407447631556906</v>
      </c>
      <c r="O14" s="55">
        <v>4.12</v>
      </c>
      <c r="P14" s="55">
        <v>9.4E-2</v>
      </c>
      <c r="Q14" s="55">
        <v>1.4450000000000001</v>
      </c>
      <c r="R14" s="55">
        <v>0.498</v>
      </c>
      <c r="S14" s="55">
        <v>0.94499999999999995</v>
      </c>
      <c r="T14" s="55">
        <v>0.53400000000000003</v>
      </c>
      <c r="U14" s="55">
        <v>0.57499999999999996</v>
      </c>
      <c r="V14" s="55">
        <v>2.8000000000000001E-2</v>
      </c>
      <c r="W14" s="55">
        <v>0.77400000000000002</v>
      </c>
      <c r="X14" s="55">
        <v>1.2010000000000001</v>
      </c>
      <c r="Y14" s="55">
        <v>1.389</v>
      </c>
      <c r="Z14" s="55">
        <v>0.59799999999999998</v>
      </c>
      <c r="AA14" s="55">
        <v>0.156</v>
      </c>
      <c r="AB14" s="55">
        <v>2E-3</v>
      </c>
      <c r="AC14" s="55"/>
      <c r="AD14" s="55">
        <v>28.661999999999999</v>
      </c>
      <c r="AE14" s="55">
        <v>0.38900000000000001</v>
      </c>
      <c r="AF14" s="55">
        <v>0.64200000000000002</v>
      </c>
      <c r="AG14" s="55">
        <v>23.329000000000001</v>
      </c>
      <c r="AH14" s="55">
        <v>0</v>
      </c>
      <c r="AI14" s="55">
        <v>4.29</v>
      </c>
      <c r="AJ14" s="55">
        <v>0</v>
      </c>
      <c r="AK14" s="55">
        <v>1.2E-2</v>
      </c>
      <c r="AL14" s="55"/>
      <c r="AM14" s="55">
        <v>6.6269999999999998</v>
      </c>
      <c r="AN14" s="55">
        <v>2E-3</v>
      </c>
      <c r="AO14" s="55">
        <v>2E-3</v>
      </c>
      <c r="AP14" s="55">
        <v>2.988</v>
      </c>
      <c r="AQ14" s="55">
        <v>0</v>
      </c>
      <c r="AR14" s="55">
        <v>3.6349999999999998</v>
      </c>
      <c r="AS14" s="55">
        <v>0</v>
      </c>
      <c r="AT14" s="55">
        <v>0</v>
      </c>
      <c r="BE14" s="56">
        <v>260.4681316962957</v>
      </c>
      <c r="BF14" s="56">
        <v>1922.511717433571</v>
      </c>
      <c r="BH14" s="43">
        <v>30.2</v>
      </c>
      <c r="BI14" s="43">
        <v>4.0999999999999996</v>
      </c>
      <c r="BJ14" s="43">
        <v>65.400000000000006</v>
      </c>
      <c r="BK14" s="43">
        <v>0.3</v>
      </c>
      <c r="BM14" s="57">
        <v>271.20011210535205</v>
      </c>
      <c r="BN14" s="57">
        <v>644.88392089423905</v>
      </c>
      <c r="BO14" s="57">
        <v>34.74351269026505</v>
      </c>
      <c r="BP14" s="57">
        <v>1065.3374148275807</v>
      </c>
      <c r="BQ14" s="57">
        <v>1020.5969905417023</v>
      </c>
      <c r="BR14" s="57">
        <v>2504.854394764498</v>
      </c>
    </row>
    <row r="15" spans="1:70" x14ac:dyDescent="0.25">
      <c r="G15" s="43">
        <v>9</v>
      </c>
      <c r="H15" s="43">
        <v>2011</v>
      </c>
      <c r="I15" s="47">
        <v>2074605</v>
      </c>
      <c r="J15" s="47">
        <v>20144.2</v>
      </c>
      <c r="K15" s="51">
        <v>18876.3</v>
      </c>
      <c r="L15" s="51">
        <f t="shared" si="0"/>
        <v>9709.8965827229767</v>
      </c>
      <c r="N15" s="54">
        <v>0.44714280000000001</v>
      </c>
      <c r="O15" s="55">
        <v>3.8690000000000002</v>
      </c>
      <c r="P15" s="55">
        <v>9.8000000000000004E-2</v>
      </c>
      <c r="Q15" s="55">
        <v>1.3029999999999999</v>
      </c>
      <c r="R15" s="55">
        <v>0.39700000000000002</v>
      </c>
      <c r="S15" s="55">
        <v>0.98599999999999999</v>
      </c>
      <c r="T15" s="55">
        <v>0.53200000000000003</v>
      </c>
      <c r="U15" s="55">
        <v>0.499</v>
      </c>
      <c r="V15" s="55">
        <v>5.2999999999999999E-2</v>
      </c>
      <c r="W15" s="55">
        <v>0.748</v>
      </c>
      <c r="X15" s="55">
        <v>1.0820000000000001</v>
      </c>
      <c r="Y15" s="55">
        <v>1.327</v>
      </c>
      <c r="Z15" s="55">
        <v>0.55700000000000005</v>
      </c>
      <c r="AA15" s="55">
        <v>0.153</v>
      </c>
      <c r="AB15" s="55">
        <v>1E-3</v>
      </c>
      <c r="AC15" s="55"/>
      <c r="AD15" s="55">
        <v>25</v>
      </c>
      <c r="AE15" s="55">
        <v>0.29499999999999998</v>
      </c>
      <c r="AF15" s="55">
        <v>0.50800000000000001</v>
      </c>
      <c r="AG15" s="55">
        <v>20.213999999999999</v>
      </c>
      <c r="AH15" s="55">
        <v>0</v>
      </c>
      <c r="AI15" s="55">
        <v>3.968</v>
      </c>
      <c r="AJ15" s="55">
        <v>0</v>
      </c>
      <c r="AK15" s="55">
        <v>1.4999999999999999E-2</v>
      </c>
      <c r="AL15" s="55"/>
      <c r="AM15" s="55">
        <v>6.0940000000000003</v>
      </c>
      <c r="AN15" s="55">
        <v>2E-3</v>
      </c>
      <c r="AO15" s="55">
        <v>1E-3</v>
      </c>
      <c r="AP15" s="55">
        <v>3.0139999999999998</v>
      </c>
      <c r="AQ15" s="55">
        <v>0</v>
      </c>
      <c r="AR15" s="55">
        <v>3.077</v>
      </c>
      <c r="AS15" s="55">
        <v>0</v>
      </c>
      <c r="AT15" s="55">
        <v>8.8817841970012523E-16</v>
      </c>
      <c r="BE15" s="56">
        <v>231.83184774114935</v>
      </c>
      <c r="BF15" s="56">
        <v>1863.5791869224531</v>
      </c>
      <c r="BH15" s="43">
        <v>31.1</v>
      </c>
      <c r="BI15" s="43">
        <v>3.4</v>
      </c>
      <c r="BJ15" s="43">
        <v>65.2</v>
      </c>
      <c r="BK15" s="43">
        <v>0.3</v>
      </c>
      <c r="BM15" s="57">
        <v>282.13467876548913</v>
      </c>
      <c r="BN15" s="57">
        <v>631.04041272570942</v>
      </c>
      <c r="BO15" s="57">
        <v>30.338124728041915</v>
      </c>
      <c r="BP15" s="57">
        <v>939.29413373947727</v>
      </c>
      <c r="BQ15" s="57">
        <v>1056.4915161937517</v>
      </c>
      <c r="BR15" s="57">
        <v>2362.7606859654152</v>
      </c>
    </row>
    <row r="16" spans="1:70" x14ac:dyDescent="0.25">
      <c r="G16" s="43">
        <v>10</v>
      </c>
      <c r="H16" s="43">
        <v>2012</v>
      </c>
      <c r="I16" s="47">
        <v>2044813</v>
      </c>
      <c r="J16" s="47">
        <v>21982.7</v>
      </c>
      <c r="K16" s="51">
        <v>19632.3</v>
      </c>
      <c r="L16" s="51">
        <f t="shared" si="0"/>
        <v>10750.469602843879</v>
      </c>
      <c r="N16" s="54">
        <v>0.47302117827706902</v>
      </c>
      <c r="O16" s="55">
        <v>4.0270000000000001</v>
      </c>
      <c r="P16" s="55">
        <v>7.8E-2</v>
      </c>
      <c r="Q16" s="55">
        <v>1.2809999999999999</v>
      </c>
      <c r="R16" s="55">
        <v>0.40200000000000002</v>
      </c>
      <c r="S16" s="55">
        <v>1.0860000000000001</v>
      </c>
      <c r="T16" s="55">
        <v>0.58899999999999997</v>
      </c>
      <c r="U16" s="55">
        <v>0.53500000000000003</v>
      </c>
      <c r="V16" s="55">
        <v>5.6000000000000001E-2</v>
      </c>
      <c r="W16" s="55">
        <v>0.82799999999999996</v>
      </c>
      <c r="X16" s="55">
        <v>1.05</v>
      </c>
      <c r="Y16" s="55">
        <v>1.3759999999999999</v>
      </c>
      <c r="Z16" s="55">
        <v>0.623</v>
      </c>
      <c r="AA16" s="55">
        <v>0.14799999999999999</v>
      </c>
      <c r="AB16" s="55">
        <v>2E-3</v>
      </c>
      <c r="AC16" s="55"/>
      <c r="AD16" s="55">
        <v>26.856999999999999</v>
      </c>
      <c r="AE16" s="55">
        <v>0.32</v>
      </c>
      <c r="AF16" s="55">
        <v>0.433</v>
      </c>
      <c r="AG16" s="55">
        <v>21.045000000000002</v>
      </c>
      <c r="AH16" s="55">
        <v>0</v>
      </c>
      <c r="AI16" s="55">
        <v>5.0419999999999998</v>
      </c>
      <c r="AJ16" s="55">
        <v>0</v>
      </c>
      <c r="AK16" s="55">
        <v>1.7000000000000001E-2</v>
      </c>
      <c r="AL16" s="55"/>
      <c r="AM16" s="55">
        <v>6.1669999999999998</v>
      </c>
      <c r="AN16" s="55">
        <v>2E-3</v>
      </c>
      <c r="AO16" s="55">
        <v>1E-3</v>
      </c>
      <c r="AP16" s="55">
        <v>2.0550000000000002</v>
      </c>
      <c r="AQ16" s="55">
        <v>0</v>
      </c>
      <c r="AR16" s="55">
        <v>4.109</v>
      </c>
      <c r="AS16" s="55">
        <v>0</v>
      </c>
      <c r="AT16" s="55">
        <v>0</v>
      </c>
      <c r="BE16" s="56">
        <v>231.1560309148791</v>
      </c>
      <c r="BF16" s="56">
        <v>1736.3155376817979</v>
      </c>
      <c r="BH16" s="43">
        <v>31.8</v>
      </c>
      <c r="BI16" s="43">
        <v>3.6</v>
      </c>
      <c r="BJ16" s="43">
        <v>64.400000000000006</v>
      </c>
      <c r="BK16" s="43">
        <v>0.2</v>
      </c>
      <c r="BM16" s="57">
        <v>303.28995969260711</v>
      </c>
      <c r="BN16" s="57">
        <v>675.66638005159064</v>
      </c>
      <c r="BO16" s="57">
        <v>27.43024338558163</v>
      </c>
      <c r="BP16" s="57">
        <v>889.37972202677827</v>
      </c>
      <c r="BQ16" s="57">
        <v>1185.2772236552973</v>
      </c>
      <c r="BR16" s="57">
        <v>2505.7593149899685</v>
      </c>
    </row>
    <row r="17" spans="7:70" x14ac:dyDescent="0.25">
      <c r="G17" s="43">
        <v>11</v>
      </c>
      <c r="H17" s="43">
        <v>2013</v>
      </c>
      <c r="I17" s="47">
        <v>2023825</v>
      </c>
      <c r="J17" s="47">
        <v>22805.200000000001</v>
      </c>
      <c r="K17" s="51">
        <v>20225.5</v>
      </c>
      <c r="L17" s="51">
        <f t="shared" si="0"/>
        <v>11268.365594851333</v>
      </c>
      <c r="N17" s="54">
        <v>0.49717132336679798</v>
      </c>
      <c r="O17" s="55">
        <v>3.855</v>
      </c>
      <c r="P17" s="55">
        <v>5.8999999999999997E-2</v>
      </c>
      <c r="Q17" s="55">
        <v>1.2969999999999999</v>
      </c>
      <c r="R17" s="55">
        <v>0.34399999999999997</v>
      </c>
      <c r="S17" s="55">
        <v>1.0189999999999999</v>
      </c>
      <c r="T17" s="55">
        <v>0.56499999999999995</v>
      </c>
      <c r="U17" s="55">
        <v>0.51800000000000002</v>
      </c>
      <c r="V17" s="55">
        <v>5.2999999999999999E-2</v>
      </c>
      <c r="W17" s="55">
        <v>0.76800000000000002</v>
      </c>
      <c r="X17" s="55">
        <v>1.0649999999999999</v>
      </c>
      <c r="Y17" s="55">
        <v>1.2669999999999999</v>
      </c>
      <c r="Z17" s="55">
        <v>0.6</v>
      </c>
      <c r="AA17" s="55">
        <v>0.153</v>
      </c>
      <c r="AB17" s="55">
        <v>1E-3</v>
      </c>
      <c r="AC17" s="55"/>
      <c r="AD17" s="55">
        <v>26.248999999999999</v>
      </c>
      <c r="AE17" s="55">
        <v>0.314</v>
      </c>
      <c r="AF17" s="55">
        <v>0.19700000000000001</v>
      </c>
      <c r="AG17" s="55">
        <v>18.678999999999998</v>
      </c>
      <c r="AH17" s="55">
        <v>0</v>
      </c>
      <c r="AI17" s="55">
        <v>7.0369999999999999</v>
      </c>
      <c r="AJ17" s="55">
        <v>0</v>
      </c>
      <c r="AK17" s="55">
        <v>2.1999999999999999E-2</v>
      </c>
      <c r="AL17" s="55"/>
      <c r="AM17" s="55">
        <v>6.2089999999999996</v>
      </c>
      <c r="AN17" s="55">
        <v>3.0000000000000001E-3</v>
      </c>
      <c r="AO17" s="55">
        <v>2E-3</v>
      </c>
      <c r="AP17" s="55">
        <v>2.67</v>
      </c>
      <c r="AQ17" s="55">
        <v>0</v>
      </c>
      <c r="AR17" s="55">
        <v>3.5339999999999998</v>
      </c>
      <c r="AS17" s="55">
        <v>0</v>
      </c>
      <c r="AT17" s="55">
        <v>0</v>
      </c>
      <c r="AV17" s="58">
        <v>0.1358</v>
      </c>
      <c r="AW17" s="58">
        <v>5.04E-2</v>
      </c>
      <c r="AX17" s="59">
        <v>0.1152</v>
      </c>
      <c r="AY17" s="59">
        <v>3.7100000000000001E-2</v>
      </c>
      <c r="AZ17" s="59"/>
      <c r="BA17" s="59"/>
      <c r="BB17" s="59"/>
      <c r="BC17" s="59"/>
      <c r="BE17" s="56">
        <v>220.81617536705878</v>
      </c>
      <c r="BF17" s="56">
        <v>1730.1599731303179</v>
      </c>
      <c r="BH17" s="43">
        <v>30.9</v>
      </c>
      <c r="BI17" s="43">
        <v>3.7</v>
      </c>
      <c r="BJ17" s="43">
        <v>65.3</v>
      </c>
      <c r="BK17" s="43">
        <v>0.2</v>
      </c>
      <c r="BM17" s="57">
        <v>317.07035414068088</v>
      </c>
      <c r="BN17" s="57">
        <v>650.38693035253652</v>
      </c>
      <c r="BO17" s="57">
        <v>27.255169825120021</v>
      </c>
      <c r="BP17" s="57">
        <v>888.67241040671706</v>
      </c>
      <c r="BQ17" s="57">
        <v>1165.1141683385879</v>
      </c>
      <c r="BR17" s="57">
        <v>2343.4862663609438</v>
      </c>
    </row>
    <row r="18" spans="7:70" x14ac:dyDescent="0.25">
      <c r="G18" s="43">
        <v>12</v>
      </c>
      <c r="H18" s="43">
        <v>2014</v>
      </c>
      <c r="I18" s="47">
        <v>2001468</v>
      </c>
      <c r="J18" s="47">
        <v>23580.9</v>
      </c>
      <c r="K18" s="51">
        <v>20702.7</v>
      </c>
      <c r="L18" s="51">
        <f t="shared" si="0"/>
        <v>11781.802157216604</v>
      </c>
      <c r="N18" s="54">
        <v>0.52189760764759197</v>
      </c>
      <c r="O18" s="55">
        <v>3.8860000000000001</v>
      </c>
      <c r="P18" s="55">
        <v>5.3999999999999999E-2</v>
      </c>
      <c r="Q18" s="55">
        <v>1.3240000000000001</v>
      </c>
      <c r="R18" s="55">
        <v>0.32700000000000001</v>
      </c>
      <c r="S18" s="55">
        <v>1.0449999999999999</v>
      </c>
      <c r="T18" s="55">
        <v>0.56599999999999995</v>
      </c>
      <c r="U18" s="55">
        <v>0.505</v>
      </c>
      <c r="V18" s="55">
        <v>6.5000000000000002E-2</v>
      </c>
      <c r="W18" s="55">
        <v>0.79100000000000004</v>
      </c>
      <c r="X18" s="55">
        <v>1.0940000000000001</v>
      </c>
      <c r="Y18" s="55">
        <v>1.238</v>
      </c>
      <c r="Z18" s="55">
        <v>0.60899999999999999</v>
      </c>
      <c r="AA18" s="55">
        <v>0.152</v>
      </c>
      <c r="AB18" s="55">
        <v>1E-3</v>
      </c>
      <c r="AC18" s="55"/>
      <c r="AD18" s="55">
        <v>25.747</v>
      </c>
      <c r="AE18" s="55">
        <v>0.14599999999999999</v>
      </c>
      <c r="AF18" s="55">
        <v>4.2999999999999997E-2</v>
      </c>
      <c r="AG18" s="55">
        <v>17.036000000000001</v>
      </c>
      <c r="AH18" s="55">
        <v>0</v>
      </c>
      <c r="AI18" s="55">
        <v>8.5150000000000006</v>
      </c>
      <c r="AJ18" s="55">
        <v>0</v>
      </c>
      <c r="AK18" s="55">
        <v>7.0000000000000001E-3</v>
      </c>
      <c r="AL18" s="55"/>
      <c r="AM18" s="55">
        <v>5.141</v>
      </c>
      <c r="AN18" s="55">
        <v>0</v>
      </c>
      <c r="AO18" s="55">
        <v>0</v>
      </c>
      <c r="AP18" s="55">
        <v>2.3370000000000002</v>
      </c>
      <c r="AQ18" s="55">
        <v>0</v>
      </c>
      <c r="AR18" s="55">
        <v>2.8039999999999998</v>
      </c>
      <c r="AS18" s="55">
        <v>0</v>
      </c>
      <c r="AT18" s="55">
        <v>0</v>
      </c>
      <c r="AV18" s="60">
        <v>0.13009999999999999</v>
      </c>
      <c r="AW18" s="60">
        <v>4.8800000000000003E-2</v>
      </c>
      <c r="AX18" s="59">
        <v>0.1183</v>
      </c>
      <c r="AY18" s="59">
        <v>3.56E-2</v>
      </c>
      <c r="AZ18" s="59"/>
      <c r="BA18" s="59"/>
      <c r="BB18" s="59"/>
      <c r="BC18" s="59"/>
      <c r="BE18" s="56">
        <v>215.05053199583782</v>
      </c>
      <c r="BF18" s="56">
        <v>1690.9454784366578</v>
      </c>
      <c r="BH18" s="43">
        <v>31.4</v>
      </c>
      <c r="BI18" s="43">
        <v>3.4</v>
      </c>
      <c r="BJ18" s="43">
        <v>65.099999999999994</v>
      </c>
      <c r="BK18" s="56">
        <v>0.1</v>
      </c>
      <c r="BM18" s="51">
        <v>327.59998993289787</v>
      </c>
      <c r="BN18" s="51">
        <v>641.27257093723119</v>
      </c>
      <c r="BO18" s="51">
        <v>29.835756787700806</v>
      </c>
      <c r="BP18" s="51">
        <v>924.79452522667077</v>
      </c>
      <c r="BQ18" s="51">
        <v>1224.4196044711953</v>
      </c>
      <c r="BR18" s="51">
        <v>2346.0916212859465</v>
      </c>
    </row>
    <row r="19" spans="7:70" x14ac:dyDescent="0.25">
      <c r="G19" s="43">
        <v>13</v>
      </c>
      <c r="H19" s="43">
        <v>2015</v>
      </c>
      <c r="I19" s="47">
        <v>1986096</v>
      </c>
      <c r="J19" s="47">
        <v>24377.7</v>
      </c>
      <c r="K19" s="51">
        <v>21270.3</v>
      </c>
      <c r="L19" s="51">
        <f>(J19*1000000)/I19</f>
        <v>12274.180100055586</v>
      </c>
      <c r="U19" s="55"/>
      <c r="AV19" s="60">
        <v>0.16500000000000001</v>
      </c>
      <c r="AW19" s="61">
        <v>4.8500000000000001E-2</v>
      </c>
      <c r="AX19" s="59">
        <v>0.1183</v>
      </c>
      <c r="AY19" s="59">
        <v>2.9399999999999999E-2</v>
      </c>
      <c r="AZ19" s="59"/>
      <c r="BA19" s="59">
        <v>1.06247</v>
      </c>
      <c r="BB19" s="59">
        <v>0.99012999999999995</v>
      </c>
      <c r="BC19" s="59">
        <v>0.50900000000000001</v>
      </c>
      <c r="BH19" s="43">
        <v>31.8</v>
      </c>
      <c r="BI19" s="43">
        <v>3.1</v>
      </c>
      <c r="BJ19" s="43">
        <v>65</v>
      </c>
      <c r="BK19" s="43">
        <v>0.1</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ZunLQ8CL80sNDTxK+1ECvCdJsfF3YPA5x3xW7UC4B7kHcsXFLKgGKIIWjVG5kEzV6OBFcMwb/BuQi3iVYomIpw==" saltValue="hK/OKdl3dAguKujt2TcFWA=="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topLeftCell="AT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62</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98</v>
      </c>
      <c r="D4" s="51">
        <v>65286</v>
      </c>
      <c r="E4" s="43" t="s">
        <v>99</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3355220</v>
      </c>
      <c r="J9" s="47">
        <v>21002.400000000001</v>
      </c>
      <c r="K9" s="51">
        <v>26436</v>
      </c>
      <c r="L9" s="51">
        <f>(J9*1000000)/I9</f>
        <v>6259.6193394173852</v>
      </c>
      <c r="N9" s="54">
        <v>0.30090180828170798</v>
      </c>
      <c r="O9" s="55">
        <v>4.601</v>
      </c>
      <c r="P9" s="55">
        <v>0.17599999999999999</v>
      </c>
      <c r="Q9" s="55">
        <v>1.617</v>
      </c>
      <c r="R9" s="55">
        <v>0.51900000000000002</v>
      </c>
      <c r="S9" s="55">
        <v>0.69799999999999995</v>
      </c>
      <c r="T9" s="55">
        <v>0.68600000000000005</v>
      </c>
      <c r="U9" s="55">
        <v>0.90500000000000003</v>
      </c>
      <c r="V9" s="55">
        <v>0</v>
      </c>
      <c r="W9" s="55">
        <v>0.98699999999999999</v>
      </c>
      <c r="X9" s="55">
        <v>1.4330000000000001</v>
      </c>
      <c r="Y9" s="55">
        <v>1.5089999999999999</v>
      </c>
      <c r="Z9" s="55">
        <v>0.56200000000000006</v>
      </c>
      <c r="AA9" s="55">
        <v>0.105</v>
      </c>
      <c r="AB9" s="55">
        <v>4.0000000000000001E-3</v>
      </c>
      <c r="AC9" s="55"/>
      <c r="AD9" s="55">
        <v>49.9</v>
      </c>
      <c r="AE9" s="55">
        <v>0.316</v>
      </c>
      <c r="AF9" s="55">
        <v>3.593</v>
      </c>
      <c r="AG9" s="55">
        <v>32.152000000000001</v>
      </c>
      <c r="AH9" s="55">
        <v>1.93</v>
      </c>
      <c r="AI9" s="55">
        <v>4.8710000000000004</v>
      </c>
      <c r="AJ9" s="55">
        <v>0</v>
      </c>
      <c r="AK9" s="55">
        <v>7.0380000000000003</v>
      </c>
      <c r="AL9" s="55"/>
      <c r="AM9" s="55">
        <v>14.784000000000001</v>
      </c>
      <c r="AN9" s="55">
        <v>0</v>
      </c>
      <c r="AO9" s="55">
        <v>0.40100000000000002</v>
      </c>
      <c r="AP9" s="55">
        <v>3.0169999999999999</v>
      </c>
      <c r="AQ9" s="55">
        <v>10.337</v>
      </c>
      <c r="AR9" s="55">
        <v>0.82899999999999996</v>
      </c>
      <c r="AS9" s="55">
        <v>0</v>
      </c>
      <c r="AT9" s="55">
        <v>0.20000000000000107</v>
      </c>
      <c r="BE9" s="56">
        <v>329.51266094996936</v>
      </c>
      <c r="BF9" s="56">
        <v>1617.0131810354724</v>
      </c>
      <c r="BH9" s="43">
        <v>32.1</v>
      </c>
      <c r="BI9" s="43">
        <v>9.6999999999999993</v>
      </c>
      <c r="BJ9" s="43">
        <v>57.9</v>
      </c>
      <c r="BK9" s="43">
        <v>0.3</v>
      </c>
      <c r="BM9" s="57">
        <v>37.6653940411395</v>
      </c>
      <c r="BN9" s="57">
        <v>984.43680137575234</v>
      </c>
      <c r="BO9" s="57">
        <v>5.4447721410146173</v>
      </c>
      <c r="BP9" s="57">
        <v>1139.71561001242</v>
      </c>
      <c r="BQ9" s="57">
        <v>811.1027515047291</v>
      </c>
      <c r="BR9" s="57">
        <v>2695.572871883061</v>
      </c>
    </row>
    <row r="10" spans="1:70" x14ac:dyDescent="0.25">
      <c r="G10" s="43">
        <v>4</v>
      </c>
      <c r="H10" s="43">
        <v>2006</v>
      </c>
      <c r="I10" s="47">
        <v>3289835</v>
      </c>
      <c r="J10" s="47">
        <v>24079.200000000001</v>
      </c>
      <c r="K10" s="51">
        <v>28394</v>
      </c>
      <c r="L10" s="51">
        <f t="shared" ref="L10:L24" si="0">(J10*1000000)/I10</f>
        <v>7319.2728510700381</v>
      </c>
      <c r="N10" s="54">
        <v>0.29684616106848599</v>
      </c>
      <c r="O10" s="55">
        <v>4.8890000000000002</v>
      </c>
      <c r="P10" s="55">
        <v>0.24399999999999999</v>
      </c>
      <c r="Q10" s="55">
        <v>1.6839999999999999</v>
      </c>
      <c r="R10" s="55">
        <v>0.56999999999999995</v>
      </c>
      <c r="S10" s="55">
        <v>0.72299999999999998</v>
      </c>
      <c r="T10" s="55">
        <v>0.72499999999999998</v>
      </c>
      <c r="U10" s="55">
        <v>0.94399999999999995</v>
      </c>
      <c r="V10" s="55">
        <v>0</v>
      </c>
      <c r="W10" s="55">
        <v>1.044</v>
      </c>
      <c r="X10" s="55">
        <v>1.546</v>
      </c>
      <c r="Y10" s="55">
        <v>1.573</v>
      </c>
      <c r="Z10" s="55">
        <v>0.60799999999999998</v>
      </c>
      <c r="AA10" s="55">
        <v>0.113</v>
      </c>
      <c r="AB10" s="55">
        <v>4.0000000000000001E-3</v>
      </c>
      <c r="AC10" s="55"/>
      <c r="AD10" s="55">
        <v>52.277999999999999</v>
      </c>
      <c r="AE10" s="55">
        <v>0.31900000000000001</v>
      </c>
      <c r="AF10" s="55">
        <v>4.2350000000000003</v>
      </c>
      <c r="AG10" s="55">
        <v>32.802</v>
      </c>
      <c r="AH10" s="55">
        <v>1.9930000000000001</v>
      </c>
      <c r="AI10" s="55">
        <v>5.6230000000000002</v>
      </c>
      <c r="AJ10" s="55">
        <v>0</v>
      </c>
      <c r="AK10" s="55">
        <v>7.306</v>
      </c>
      <c r="AL10" s="55"/>
      <c r="AM10" s="55">
        <v>12.481999999999999</v>
      </c>
      <c r="AN10" s="55">
        <v>1E-3</v>
      </c>
      <c r="AO10" s="55">
        <v>0.32900000000000001</v>
      </c>
      <c r="AP10" s="55">
        <v>2.464</v>
      </c>
      <c r="AQ10" s="55">
        <v>8.6509999999999998</v>
      </c>
      <c r="AR10" s="55">
        <v>0.84</v>
      </c>
      <c r="AS10" s="55">
        <v>0</v>
      </c>
      <c r="AT10" s="55">
        <v>0.19699999999999918</v>
      </c>
      <c r="BE10" s="56">
        <v>300.83841715743972</v>
      </c>
      <c r="BF10" s="56">
        <v>1692.9484944977758</v>
      </c>
      <c r="BH10" s="43">
        <v>32.5</v>
      </c>
      <c r="BI10" s="43">
        <v>8.6</v>
      </c>
      <c r="BJ10" s="43">
        <v>58.7</v>
      </c>
      <c r="BK10" s="43">
        <v>0.1</v>
      </c>
      <c r="BM10" s="57">
        <v>40.276039916360652</v>
      </c>
      <c r="BN10" s="57">
        <v>1001.633705932932</v>
      </c>
      <c r="BO10" s="57">
        <v>21.34395528804815</v>
      </c>
      <c r="BP10" s="57">
        <v>1230.7314989968472</v>
      </c>
      <c r="BQ10" s="57">
        <v>837.82960733734603</v>
      </c>
      <c r="BR10" s="57">
        <v>2822.4370641062383</v>
      </c>
    </row>
    <row r="11" spans="1:70" x14ac:dyDescent="0.25">
      <c r="G11" s="43">
        <v>5</v>
      </c>
      <c r="H11" s="43">
        <v>2007</v>
      </c>
      <c r="I11" s="47">
        <v>3249983</v>
      </c>
      <c r="J11" s="47">
        <v>29040.7</v>
      </c>
      <c r="K11" s="51">
        <v>31542</v>
      </c>
      <c r="L11" s="51">
        <f t="shared" si="0"/>
        <v>8935.6467403060269</v>
      </c>
      <c r="N11" s="54">
        <v>0.297663002084182</v>
      </c>
      <c r="O11" s="55">
        <v>5.1539999999999999</v>
      </c>
      <c r="P11" s="55">
        <v>0.23599999999999999</v>
      </c>
      <c r="Q11" s="55">
        <v>1.9179999999999999</v>
      </c>
      <c r="R11" s="55">
        <v>0.58399999999999996</v>
      </c>
      <c r="S11" s="55">
        <v>0.73499999999999999</v>
      </c>
      <c r="T11" s="55">
        <v>0.76200000000000001</v>
      </c>
      <c r="U11" s="55">
        <v>0.92</v>
      </c>
      <c r="V11" s="55">
        <v>0</v>
      </c>
      <c r="W11" s="55">
        <v>1.0529999999999999</v>
      </c>
      <c r="X11" s="55">
        <v>1.837</v>
      </c>
      <c r="Y11" s="55">
        <v>1.508</v>
      </c>
      <c r="Z11" s="55">
        <v>0.63100000000000001</v>
      </c>
      <c r="AA11" s="55">
        <v>0.12</v>
      </c>
      <c r="AB11" s="55">
        <v>5.0000000000000001E-3</v>
      </c>
      <c r="AC11" s="55"/>
      <c r="AD11" s="55">
        <v>49.158000000000001</v>
      </c>
      <c r="AE11" s="55">
        <v>0.49</v>
      </c>
      <c r="AF11" s="55">
        <v>1.855</v>
      </c>
      <c r="AG11" s="55">
        <v>30.33</v>
      </c>
      <c r="AH11" s="55">
        <v>1.927</v>
      </c>
      <c r="AI11" s="55">
        <v>5.7009999999999996</v>
      </c>
      <c r="AJ11" s="55">
        <v>0</v>
      </c>
      <c r="AK11" s="55">
        <v>8.8550000000000004</v>
      </c>
      <c r="AL11" s="55"/>
      <c r="AM11" s="55">
        <v>14.007</v>
      </c>
      <c r="AN11" s="55">
        <v>1.2E-2</v>
      </c>
      <c r="AO11" s="55">
        <v>0.40799999999999997</v>
      </c>
      <c r="AP11" s="55">
        <v>2.4049999999999998</v>
      </c>
      <c r="AQ11" s="55">
        <v>9.8330000000000002</v>
      </c>
      <c r="AR11" s="55">
        <v>1.1180000000000001</v>
      </c>
      <c r="AS11" s="55">
        <v>0</v>
      </c>
      <c r="AT11" s="55">
        <v>0.23099999999999987</v>
      </c>
      <c r="BE11" s="56">
        <v>294.93998638640971</v>
      </c>
      <c r="BF11" s="56">
        <v>1700.758725142427</v>
      </c>
      <c r="BH11" s="43">
        <v>33.4</v>
      </c>
      <c r="BI11" s="43">
        <v>8.6</v>
      </c>
      <c r="BJ11" s="43">
        <v>57.9</v>
      </c>
      <c r="BK11" s="43">
        <v>0</v>
      </c>
      <c r="BM11" s="57">
        <v>48.441024265944876</v>
      </c>
      <c r="BN11" s="57">
        <v>1040.2407566638005</v>
      </c>
      <c r="BO11" s="57">
        <v>54.961934651762682</v>
      </c>
      <c r="BP11" s="57">
        <v>1492.8047549441101</v>
      </c>
      <c r="BQ11" s="57">
        <v>817.64712907232251</v>
      </c>
      <c r="BR11" s="57">
        <v>2746.8886739275817</v>
      </c>
    </row>
    <row r="12" spans="1:70" x14ac:dyDescent="0.25">
      <c r="G12" s="43">
        <v>6</v>
      </c>
      <c r="H12" s="43">
        <v>2008</v>
      </c>
      <c r="I12" s="47">
        <v>3212605</v>
      </c>
      <c r="J12" s="47">
        <v>32696.3</v>
      </c>
      <c r="K12" s="51">
        <v>32371</v>
      </c>
      <c r="L12" s="51">
        <f t="shared" si="0"/>
        <v>10177.503925941721</v>
      </c>
      <c r="N12" s="54">
        <v>0.32763538192790198</v>
      </c>
      <c r="O12" s="55">
        <v>5.0750000000000002</v>
      </c>
      <c r="P12" s="55">
        <v>0.21099999999999999</v>
      </c>
      <c r="Q12" s="55">
        <v>1.9059999999999999</v>
      </c>
      <c r="R12" s="55">
        <v>0.55900000000000005</v>
      </c>
      <c r="S12" s="55">
        <v>0.75900000000000001</v>
      </c>
      <c r="T12" s="55">
        <v>0.77800000000000002</v>
      </c>
      <c r="U12" s="55">
        <v>0.86299999999999999</v>
      </c>
      <c r="V12" s="55">
        <v>0</v>
      </c>
      <c r="W12" s="55">
        <v>0.94699999999999995</v>
      </c>
      <c r="X12" s="55">
        <v>1.8440000000000001</v>
      </c>
      <c r="Y12" s="55">
        <v>1.5569999999999999</v>
      </c>
      <c r="Z12" s="55">
        <v>0.60599999999999998</v>
      </c>
      <c r="AA12" s="55">
        <v>0.11600000000000001</v>
      </c>
      <c r="AB12" s="55">
        <v>4.0000000000000001E-3</v>
      </c>
      <c r="AC12" s="55"/>
      <c r="AD12" s="55">
        <v>46.308</v>
      </c>
      <c r="AE12" s="55">
        <v>0.23</v>
      </c>
      <c r="AF12" s="55">
        <v>1.427</v>
      </c>
      <c r="AG12" s="55">
        <v>27.481999999999999</v>
      </c>
      <c r="AH12" s="55">
        <v>1.877</v>
      </c>
      <c r="AI12" s="55">
        <v>6.899</v>
      </c>
      <c r="AJ12" s="55">
        <v>0</v>
      </c>
      <c r="AK12" s="55">
        <v>8.3930000000000007</v>
      </c>
      <c r="AL12" s="55"/>
      <c r="AM12" s="55">
        <v>13.913</v>
      </c>
      <c r="AN12" s="55">
        <v>1E-3</v>
      </c>
      <c r="AO12" s="55">
        <v>0.56599999999999995</v>
      </c>
      <c r="AP12" s="55">
        <v>2.0259999999999998</v>
      </c>
      <c r="AQ12" s="55">
        <v>9.8940000000000001</v>
      </c>
      <c r="AR12" s="55">
        <v>1.1879999999999999</v>
      </c>
      <c r="AS12" s="55">
        <v>0</v>
      </c>
      <c r="AT12" s="55">
        <v>0.23799999999999955</v>
      </c>
      <c r="BE12" s="56">
        <v>286.64580846536529</v>
      </c>
      <c r="BF12" s="56">
        <v>1637.3196422028238</v>
      </c>
      <c r="BH12" s="43">
        <v>34.1</v>
      </c>
      <c r="BI12" s="43">
        <v>7.8</v>
      </c>
      <c r="BJ12" s="43">
        <v>58.1</v>
      </c>
      <c r="BK12" s="43">
        <v>0</v>
      </c>
      <c r="BM12" s="57">
        <v>52.229753413071201</v>
      </c>
      <c r="BN12" s="57">
        <v>1063.6285468615649</v>
      </c>
      <c r="BO12" s="57">
        <v>63.454668959587273</v>
      </c>
      <c r="BP12" s="57">
        <v>1519.7161115888027</v>
      </c>
      <c r="BQ12" s="57">
        <v>862.34355593770897</v>
      </c>
      <c r="BR12" s="57">
        <v>2632.0220693608485</v>
      </c>
    </row>
    <row r="13" spans="1:70" x14ac:dyDescent="0.25">
      <c r="G13" s="43">
        <v>7</v>
      </c>
      <c r="H13" s="43">
        <v>2009</v>
      </c>
      <c r="I13" s="47">
        <v>3183856</v>
      </c>
      <c r="J13" s="47">
        <v>26934.799999999999</v>
      </c>
      <c r="K13" s="51">
        <v>27575.5</v>
      </c>
      <c r="L13" s="51">
        <f t="shared" si="0"/>
        <v>8459.8047147860962</v>
      </c>
      <c r="N13" s="54">
        <v>0.344263518795274</v>
      </c>
      <c r="O13" s="55">
        <v>4.5970000000000004</v>
      </c>
      <c r="P13" s="55">
        <v>0.16800000000000001</v>
      </c>
      <c r="Q13" s="55">
        <v>1.56</v>
      </c>
      <c r="R13" s="55">
        <v>0.52</v>
      </c>
      <c r="S13" s="55">
        <v>0.74399999999999999</v>
      </c>
      <c r="T13" s="55">
        <v>0.72</v>
      </c>
      <c r="U13" s="55">
        <v>0.88500000000000001</v>
      </c>
      <c r="V13" s="55">
        <v>0</v>
      </c>
      <c r="W13" s="55">
        <v>0.81899999999999995</v>
      </c>
      <c r="X13" s="55">
        <v>1.502</v>
      </c>
      <c r="Y13" s="55">
        <v>1.5740000000000001</v>
      </c>
      <c r="Z13" s="55">
        <v>0.59299999999999997</v>
      </c>
      <c r="AA13" s="55">
        <v>0.104</v>
      </c>
      <c r="AB13" s="55">
        <v>4.0000000000000001E-3</v>
      </c>
      <c r="AC13" s="55"/>
      <c r="AD13" s="55">
        <v>47.332000000000001</v>
      </c>
      <c r="AE13" s="55">
        <v>0.20699999999999999</v>
      </c>
      <c r="AF13" s="55">
        <v>1.6890000000000001</v>
      </c>
      <c r="AG13" s="55">
        <v>26.792000000000002</v>
      </c>
      <c r="AH13" s="55">
        <v>1.9450000000000001</v>
      </c>
      <c r="AI13" s="55">
        <v>7.6980000000000004</v>
      </c>
      <c r="AJ13" s="55">
        <v>0</v>
      </c>
      <c r="AK13" s="55">
        <v>9.0009999999999994</v>
      </c>
      <c r="AL13" s="55"/>
      <c r="AM13" s="55">
        <v>15.358000000000001</v>
      </c>
      <c r="AN13" s="55">
        <v>0</v>
      </c>
      <c r="AO13" s="55">
        <v>0.73499999999999999</v>
      </c>
      <c r="AP13" s="55">
        <v>2.101</v>
      </c>
      <c r="AQ13" s="55">
        <v>10.852</v>
      </c>
      <c r="AR13" s="55">
        <v>1.399</v>
      </c>
      <c r="AS13" s="55">
        <v>0</v>
      </c>
      <c r="AT13" s="55">
        <v>0.2710000000000008</v>
      </c>
      <c r="BE13" s="56">
        <v>307.30210582086181</v>
      </c>
      <c r="BF13" s="56">
        <v>1514.8771914090159</v>
      </c>
      <c r="BH13" s="43">
        <v>34.4</v>
      </c>
      <c r="BI13" s="43">
        <v>7.9</v>
      </c>
      <c r="BJ13" s="43">
        <v>57.7</v>
      </c>
      <c r="BK13" s="43">
        <v>0</v>
      </c>
      <c r="BM13" s="57">
        <v>59.087147648790904</v>
      </c>
      <c r="BN13" s="57">
        <v>1006.9647463456577</v>
      </c>
      <c r="BO13" s="57">
        <v>53.517162510748065</v>
      </c>
      <c r="BP13" s="57">
        <v>1242.2203783319003</v>
      </c>
      <c r="BQ13" s="57">
        <v>876.27304862902463</v>
      </c>
      <c r="BR13" s="57">
        <v>2545.35552211713</v>
      </c>
    </row>
    <row r="14" spans="1:70" x14ac:dyDescent="0.25">
      <c r="G14" s="43">
        <v>8</v>
      </c>
      <c r="H14" s="43">
        <v>2010</v>
      </c>
      <c r="I14" s="47">
        <v>3141976</v>
      </c>
      <c r="J14" s="47">
        <v>28027.7</v>
      </c>
      <c r="K14" s="51">
        <v>28027.7</v>
      </c>
      <c r="L14" s="51">
        <f t="shared" si="0"/>
        <v>8920.4055027791419</v>
      </c>
      <c r="N14" s="54">
        <v>0.33169531512161199</v>
      </c>
      <c r="O14" s="55">
        <v>4.7629999999999999</v>
      </c>
      <c r="P14" s="55">
        <v>0.20799999999999999</v>
      </c>
      <c r="Q14" s="55">
        <v>1.6120000000000001</v>
      </c>
      <c r="R14" s="55">
        <v>0.56699999999999995</v>
      </c>
      <c r="S14" s="55">
        <v>0.73699999999999999</v>
      </c>
      <c r="T14" s="55">
        <v>0.71599999999999997</v>
      </c>
      <c r="U14" s="55">
        <v>0.92200000000000004</v>
      </c>
      <c r="V14" s="55">
        <v>0</v>
      </c>
      <c r="W14" s="55">
        <v>0.89800000000000002</v>
      </c>
      <c r="X14" s="55">
        <v>1.546</v>
      </c>
      <c r="Y14" s="55">
        <v>1.599</v>
      </c>
      <c r="Z14" s="55">
        <v>0.60299999999999998</v>
      </c>
      <c r="AA14" s="55">
        <v>0.111</v>
      </c>
      <c r="AB14" s="55">
        <v>5.0000000000000001E-3</v>
      </c>
      <c r="AC14" s="55"/>
      <c r="AD14" s="55">
        <v>48.805999999999997</v>
      </c>
      <c r="AE14" s="55">
        <v>0.19700000000000001</v>
      </c>
      <c r="AF14" s="55">
        <v>1.4690000000000001</v>
      </c>
      <c r="AG14" s="55">
        <v>30.481000000000002</v>
      </c>
      <c r="AH14" s="55">
        <v>0</v>
      </c>
      <c r="AI14" s="55">
        <v>7.88</v>
      </c>
      <c r="AJ14" s="55">
        <v>0</v>
      </c>
      <c r="AK14" s="55">
        <v>8.7789999999999999</v>
      </c>
      <c r="AL14" s="55"/>
      <c r="AM14" s="55">
        <v>5.7489999999999997</v>
      </c>
      <c r="AN14" s="55">
        <v>0</v>
      </c>
      <c r="AO14" s="55">
        <v>0.64700000000000002</v>
      </c>
      <c r="AP14" s="55">
        <v>3.1859999999999999</v>
      </c>
      <c r="AQ14" s="55">
        <v>0</v>
      </c>
      <c r="AR14" s="55">
        <v>1.6659999999999999</v>
      </c>
      <c r="AS14" s="55">
        <v>0</v>
      </c>
      <c r="AT14" s="55">
        <v>0.24999999999999911</v>
      </c>
      <c r="BE14" s="56">
        <v>242.15364393602604</v>
      </c>
      <c r="BF14" s="56">
        <v>2028.0329364962429</v>
      </c>
      <c r="BH14" s="43">
        <v>35.4</v>
      </c>
      <c r="BI14" s="43">
        <v>7.5</v>
      </c>
      <c r="BJ14" s="43">
        <v>56.7</v>
      </c>
      <c r="BK14" s="43">
        <v>0.3</v>
      </c>
      <c r="BM14" s="57">
        <v>69.860580588612265</v>
      </c>
      <c r="BN14" s="57">
        <v>944.45399828030952</v>
      </c>
      <c r="BO14" s="57">
        <v>46.752566638005163</v>
      </c>
      <c r="BP14" s="57">
        <v>1285.6502947358363</v>
      </c>
      <c r="BQ14" s="57">
        <v>880.85411292634001</v>
      </c>
      <c r="BR14" s="57">
        <v>2655.6121620330559</v>
      </c>
    </row>
    <row r="15" spans="1:70" x14ac:dyDescent="0.25">
      <c r="G15" s="43">
        <v>9</v>
      </c>
      <c r="H15" s="43">
        <v>2011</v>
      </c>
      <c r="I15" s="47">
        <v>3052588</v>
      </c>
      <c r="J15" s="47">
        <v>31263.1</v>
      </c>
      <c r="K15" s="51">
        <v>29721.9</v>
      </c>
      <c r="L15" s="51">
        <f t="shared" si="0"/>
        <v>10241.506551162489</v>
      </c>
      <c r="N15" s="54">
        <v>0.3371133</v>
      </c>
      <c r="O15" s="55">
        <v>4.7210000000000001</v>
      </c>
      <c r="P15" s="55">
        <v>0.24099999999999999</v>
      </c>
      <c r="Q15" s="55">
        <v>1.6140000000000001</v>
      </c>
      <c r="R15" s="55">
        <v>0.53100000000000003</v>
      </c>
      <c r="S15" s="55">
        <v>0.72699999999999998</v>
      </c>
      <c r="T15" s="55">
        <v>0.73799999999999999</v>
      </c>
      <c r="U15" s="55">
        <v>0.86899999999999999</v>
      </c>
      <c r="V15" s="55">
        <v>0</v>
      </c>
      <c r="W15" s="55">
        <v>0.94099999999999995</v>
      </c>
      <c r="X15" s="55">
        <v>1.5389999999999999</v>
      </c>
      <c r="Y15" s="55">
        <v>1.5389999999999999</v>
      </c>
      <c r="Z15" s="55">
        <v>0.58699999999999997</v>
      </c>
      <c r="AA15" s="55">
        <v>0.111</v>
      </c>
      <c r="AB15" s="55">
        <v>4.0000000000000001E-3</v>
      </c>
      <c r="AC15" s="55"/>
      <c r="AD15" s="55">
        <v>45.887</v>
      </c>
      <c r="AE15" s="55">
        <v>0.20599999999999999</v>
      </c>
      <c r="AF15" s="55">
        <v>0.93600000000000005</v>
      </c>
      <c r="AG15" s="55">
        <v>26.55</v>
      </c>
      <c r="AH15" s="55">
        <v>0</v>
      </c>
      <c r="AI15" s="55">
        <v>7.9580000000000002</v>
      </c>
      <c r="AJ15" s="55">
        <v>0</v>
      </c>
      <c r="AK15" s="55">
        <v>10.237</v>
      </c>
      <c r="AL15" s="55"/>
      <c r="AM15" s="55">
        <v>4.8220000000000001</v>
      </c>
      <c r="AN15" s="55">
        <v>0</v>
      </c>
      <c r="AO15" s="55">
        <v>0.20899999999999999</v>
      </c>
      <c r="AP15" s="55">
        <v>2.6680000000000001</v>
      </c>
      <c r="AQ15" s="55">
        <v>0</v>
      </c>
      <c r="AR15" s="55">
        <v>1.6879999999999999</v>
      </c>
      <c r="AS15" s="55">
        <v>0</v>
      </c>
      <c r="AT15" s="55">
        <v>0.25699999999999967</v>
      </c>
      <c r="BE15" s="56">
        <v>235.785654421267</v>
      </c>
      <c r="BF15" s="56">
        <v>2009.9831999164737</v>
      </c>
      <c r="BH15" s="43">
        <v>35.1</v>
      </c>
      <c r="BI15" s="43">
        <v>6.9</v>
      </c>
      <c r="BJ15" s="43">
        <v>57.5</v>
      </c>
      <c r="BK15" s="43">
        <v>0.5</v>
      </c>
      <c r="BM15" s="57">
        <v>85.254406609275506</v>
      </c>
      <c r="BN15" s="57">
        <v>944.53998280309543</v>
      </c>
      <c r="BO15" s="57">
        <v>47.156775580395532</v>
      </c>
      <c r="BP15" s="57">
        <v>1288.8655727524599</v>
      </c>
      <c r="BQ15" s="57">
        <v>872.16012228909904</v>
      </c>
      <c r="BR15" s="57">
        <v>2587.1424476927486</v>
      </c>
    </row>
    <row r="16" spans="1:70" x14ac:dyDescent="0.25">
      <c r="G16" s="43">
        <v>10</v>
      </c>
      <c r="H16" s="43">
        <v>2012</v>
      </c>
      <c r="I16" s="47">
        <v>3003641</v>
      </c>
      <c r="J16" s="47">
        <v>33334.699999999997</v>
      </c>
      <c r="K16" s="51">
        <v>30861.9</v>
      </c>
      <c r="L16" s="51">
        <f t="shared" si="0"/>
        <v>11098.097275939434</v>
      </c>
      <c r="N16" s="54">
        <v>0.35452946218625497</v>
      </c>
      <c r="O16" s="55">
        <v>4.843</v>
      </c>
      <c r="P16" s="55">
        <v>0.23899999999999999</v>
      </c>
      <c r="Q16" s="55">
        <v>1.63</v>
      </c>
      <c r="R16" s="55">
        <v>0.54800000000000004</v>
      </c>
      <c r="S16" s="55">
        <v>0.755</v>
      </c>
      <c r="T16" s="55">
        <v>0.76700000000000002</v>
      </c>
      <c r="U16" s="55">
        <v>0.90500000000000003</v>
      </c>
      <c r="V16" s="55">
        <v>0</v>
      </c>
      <c r="W16" s="55">
        <v>1.002</v>
      </c>
      <c r="X16" s="55">
        <v>1.571</v>
      </c>
      <c r="Y16" s="55">
        <v>1.542</v>
      </c>
      <c r="Z16" s="55">
        <v>0.61399999999999999</v>
      </c>
      <c r="AA16" s="55">
        <v>0.111</v>
      </c>
      <c r="AB16" s="55">
        <v>3.0000000000000001E-3</v>
      </c>
      <c r="AC16" s="55"/>
      <c r="AD16" s="55">
        <v>46.454999999999998</v>
      </c>
      <c r="AE16" s="55">
        <v>0.16400000000000001</v>
      </c>
      <c r="AF16" s="55">
        <v>3.58</v>
      </c>
      <c r="AG16" s="55">
        <v>22.64</v>
      </c>
      <c r="AH16" s="55">
        <v>0</v>
      </c>
      <c r="AI16" s="55">
        <v>10.183999999999999</v>
      </c>
      <c r="AJ16" s="55">
        <v>0</v>
      </c>
      <c r="AK16" s="55">
        <v>9.8870000000000005</v>
      </c>
      <c r="AL16" s="55"/>
      <c r="AM16" s="55">
        <v>5.0430000000000001</v>
      </c>
      <c r="AN16" s="55">
        <v>0</v>
      </c>
      <c r="AO16" s="55">
        <v>0.24</v>
      </c>
      <c r="AP16" s="55">
        <v>2.879</v>
      </c>
      <c r="AQ16" s="55">
        <v>0</v>
      </c>
      <c r="AR16" s="55">
        <v>1.6970000000000001</v>
      </c>
      <c r="AS16" s="55">
        <v>0</v>
      </c>
      <c r="AT16" s="55">
        <v>0.22700000000000031</v>
      </c>
      <c r="BE16" s="56">
        <v>229.89496440921369</v>
      </c>
      <c r="BF16" s="56">
        <v>1996.5896222692036</v>
      </c>
      <c r="BH16" s="43">
        <v>35.200000000000003</v>
      </c>
      <c r="BI16" s="43">
        <v>6.8</v>
      </c>
      <c r="BJ16" s="43">
        <v>57.6</v>
      </c>
      <c r="BK16" s="43">
        <v>0.4</v>
      </c>
      <c r="BM16" s="57">
        <v>104.22359113261962</v>
      </c>
      <c r="BN16" s="57">
        <v>958.55546001719688</v>
      </c>
      <c r="BO16" s="57">
        <v>62.826298366294068</v>
      </c>
      <c r="BP16" s="57">
        <v>1313.9042528900354</v>
      </c>
      <c r="BQ16" s="57">
        <v>937.32205980701258</v>
      </c>
      <c r="BR16" s="57">
        <v>2643.8481417789244</v>
      </c>
    </row>
    <row r="17" spans="7:70" x14ac:dyDescent="0.25">
      <c r="G17" s="43">
        <v>11</v>
      </c>
      <c r="H17" s="43">
        <v>2013</v>
      </c>
      <c r="I17" s="47">
        <v>2971905</v>
      </c>
      <c r="J17" s="47">
        <v>34962.199999999997</v>
      </c>
      <c r="K17" s="51">
        <v>31955.9</v>
      </c>
      <c r="L17" s="51">
        <f t="shared" si="0"/>
        <v>11764.238762679157</v>
      </c>
      <c r="N17" s="54">
        <v>0.37720903856080201</v>
      </c>
      <c r="O17" s="55">
        <v>4.7359999999999998</v>
      </c>
      <c r="P17" s="55">
        <v>0.26700000000000002</v>
      </c>
      <c r="Q17" s="55">
        <v>1.625</v>
      </c>
      <c r="R17" s="55">
        <v>0.49399999999999999</v>
      </c>
      <c r="S17" s="55">
        <v>0.73299999999999998</v>
      </c>
      <c r="T17" s="55">
        <v>0.77</v>
      </c>
      <c r="U17" s="55">
        <v>0.84799999999999998</v>
      </c>
      <c r="V17" s="55">
        <v>0</v>
      </c>
      <c r="W17" s="55">
        <v>0.97899999999999998</v>
      </c>
      <c r="X17" s="55">
        <v>1.5720000000000001</v>
      </c>
      <c r="Y17" s="55">
        <v>1.4750000000000001</v>
      </c>
      <c r="Z17" s="55">
        <v>0.59699999999999998</v>
      </c>
      <c r="AA17" s="55">
        <v>0.107</v>
      </c>
      <c r="AB17" s="55">
        <v>6.0000000000000001E-3</v>
      </c>
      <c r="AC17" s="55"/>
      <c r="AD17" s="55">
        <v>43.625</v>
      </c>
      <c r="AE17" s="55">
        <v>0.41299999999999998</v>
      </c>
      <c r="AF17" s="55">
        <v>1.552</v>
      </c>
      <c r="AG17" s="55">
        <v>20.375</v>
      </c>
      <c r="AH17" s="55">
        <v>0</v>
      </c>
      <c r="AI17" s="55">
        <v>11.593999999999999</v>
      </c>
      <c r="AJ17" s="55">
        <v>0.318</v>
      </c>
      <c r="AK17" s="55">
        <v>9.3729999999999993</v>
      </c>
      <c r="AL17" s="55"/>
      <c r="AM17" s="55">
        <v>4.7619999999999996</v>
      </c>
      <c r="AN17" s="55">
        <v>0</v>
      </c>
      <c r="AO17" s="55">
        <v>0.20599999999999999</v>
      </c>
      <c r="AP17" s="55">
        <v>2.2189999999999999</v>
      </c>
      <c r="AQ17" s="55">
        <v>0</v>
      </c>
      <c r="AR17" s="55">
        <v>2.0739999999999998</v>
      </c>
      <c r="AS17" s="55">
        <v>2.5999999999999999E-2</v>
      </c>
      <c r="AT17" s="55">
        <v>0.23699999999999991</v>
      </c>
      <c r="AV17" s="58">
        <v>0.1391</v>
      </c>
      <c r="AW17" s="58">
        <v>6.1400000000000003E-2</v>
      </c>
      <c r="AX17" s="59">
        <v>0.1227</v>
      </c>
      <c r="AY17" s="59">
        <v>4.0800000000000003E-2</v>
      </c>
      <c r="AZ17" s="59"/>
      <c r="BA17" s="59"/>
      <c r="BB17" s="59"/>
      <c r="BC17" s="59"/>
      <c r="BE17" s="56">
        <v>209.25713248570688</v>
      </c>
      <c r="BF17" s="56">
        <v>1973.8152848811126</v>
      </c>
      <c r="BH17" s="43">
        <v>35.4</v>
      </c>
      <c r="BI17" s="43">
        <v>5.9</v>
      </c>
      <c r="BJ17" s="43">
        <v>58.4</v>
      </c>
      <c r="BK17" s="43">
        <v>0.3</v>
      </c>
      <c r="BM17" s="57">
        <v>126.09766658934169</v>
      </c>
      <c r="BN17" s="57">
        <v>959.58727429062765</v>
      </c>
      <c r="BO17" s="57">
        <v>61.197953568357697</v>
      </c>
      <c r="BP17" s="57">
        <v>1318.1398777109009</v>
      </c>
      <c r="BQ17" s="57">
        <v>951.79612114263887</v>
      </c>
      <c r="BR17" s="57">
        <v>2523.2590522594824</v>
      </c>
    </row>
    <row r="18" spans="7:70" x14ac:dyDescent="0.25">
      <c r="G18" s="43">
        <v>12</v>
      </c>
      <c r="H18" s="43">
        <v>2014</v>
      </c>
      <c r="I18" s="47">
        <v>2943472</v>
      </c>
      <c r="J18" s="47">
        <v>36444.400000000001</v>
      </c>
      <c r="K18" s="51">
        <v>32925</v>
      </c>
      <c r="L18" s="51">
        <f t="shared" si="0"/>
        <v>12381.432539531546</v>
      </c>
      <c r="N18" s="54">
        <v>0.416063759842565</v>
      </c>
      <c r="O18" s="55">
        <v>4.83</v>
      </c>
      <c r="P18" s="55">
        <v>0.23</v>
      </c>
      <c r="Q18" s="55">
        <v>1.796</v>
      </c>
      <c r="R18" s="55">
        <v>0.46400000000000002</v>
      </c>
      <c r="S18" s="55">
        <v>0.70499999999999996</v>
      </c>
      <c r="T18" s="55">
        <v>0.79400000000000004</v>
      </c>
      <c r="U18" s="55">
        <v>0.83899999999999997</v>
      </c>
      <c r="V18" s="55">
        <v>0</v>
      </c>
      <c r="W18" s="55">
        <v>0.97099999999999997</v>
      </c>
      <c r="X18" s="55">
        <v>1.74</v>
      </c>
      <c r="Y18" s="55">
        <v>1.407</v>
      </c>
      <c r="Z18" s="55">
        <v>0.59399999999999997</v>
      </c>
      <c r="AA18" s="55">
        <v>0.106</v>
      </c>
      <c r="AB18" s="55">
        <v>1.0999999999999999E-2</v>
      </c>
      <c r="AC18" s="55"/>
      <c r="AD18" s="55">
        <v>43.3</v>
      </c>
      <c r="AE18" s="55">
        <v>0.16800000000000001</v>
      </c>
      <c r="AF18" s="55">
        <v>0.89400000000000002</v>
      </c>
      <c r="AG18" s="55">
        <v>15.611000000000001</v>
      </c>
      <c r="AH18" s="55">
        <v>0</v>
      </c>
      <c r="AI18" s="55">
        <v>15.308999999999999</v>
      </c>
      <c r="AJ18" s="55">
        <v>0.47699999999999998</v>
      </c>
      <c r="AK18" s="55">
        <v>10.840999999999999</v>
      </c>
      <c r="AL18" s="55"/>
      <c r="AM18" s="55">
        <v>4.3970000000000002</v>
      </c>
      <c r="AN18" s="55">
        <v>2E-3</v>
      </c>
      <c r="AO18" s="55">
        <v>0.16</v>
      </c>
      <c r="AP18" s="55">
        <v>1.7490000000000001</v>
      </c>
      <c r="AQ18" s="55">
        <v>0</v>
      </c>
      <c r="AR18" s="55">
        <v>2.2000000000000002</v>
      </c>
      <c r="AS18" s="55">
        <v>4.2999999999999997E-2</v>
      </c>
      <c r="AT18" s="55">
        <v>0.24299999999999961</v>
      </c>
      <c r="AV18" s="60">
        <v>0.13189999999999999</v>
      </c>
      <c r="AW18" s="60">
        <v>4.99E-2</v>
      </c>
      <c r="AX18" s="59">
        <v>0.1171</v>
      </c>
      <c r="AY18" s="59">
        <v>3.7400000000000003E-2</v>
      </c>
      <c r="AZ18" s="59"/>
      <c r="BA18" s="59"/>
      <c r="BB18" s="59"/>
      <c r="BC18" s="59"/>
      <c r="BE18" s="56">
        <v>203.34123514234645</v>
      </c>
      <c r="BF18" s="56">
        <v>1936.8078715459299</v>
      </c>
      <c r="BH18" s="43">
        <v>36.1</v>
      </c>
      <c r="BI18" s="43">
        <v>5.3</v>
      </c>
      <c r="BJ18" s="43">
        <v>58.4</v>
      </c>
      <c r="BK18" s="56">
        <v>0.2</v>
      </c>
      <c r="BM18" s="51">
        <v>133.4914814472699</v>
      </c>
      <c r="BN18" s="51">
        <v>974.29062768701624</v>
      </c>
      <c r="BO18" s="51">
        <v>62.041848667239897</v>
      </c>
      <c r="BP18" s="51">
        <v>1480.826282602465</v>
      </c>
      <c r="BQ18" s="51">
        <v>1007.8532530811121</v>
      </c>
      <c r="BR18" s="51">
        <v>2422.3528948122671</v>
      </c>
    </row>
    <row r="19" spans="7:70" x14ac:dyDescent="0.25">
      <c r="G19" s="43">
        <v>13</v>
      </c>
      <c r="H19" s="43">
        <v>2015</v>
      </c>
      <c r="I19" s="47">
        <v>2921262</v>
      </c>
      <c r="J19" s="47">
        <v>37123.599999999999</v>
      </c>
      <c r="K19" s="51">
        <v>33457.300000000003</v>
      </c>
      <c r="L19" s="51">
        <f>(J19*1000000)/I19</f>
        <v>12708.069320725084</v>
      </c>
      <c r="U19" s="55"/>
      <c r="AV19" s="60">
        <v>0.12429999999999999</v>
      </c>
      <c r="AW19" s="61">
        <v>4.36E-2</v>
      </c>
      <c r="AX19" s="59">
        <v>9.9699999999999997E-2</v>
      </c>
      <c r="AY19" s="59">
        <v>2.18E-2</v>
      </c>
      <c r="AZ19" s="59"/>
      <c r="BA19" s="59">
        <v>1.0511300000000001</v>
      </c>
      <c r="BB19" s="59">
        <v>0.95857000000000003</v>
      </c>
      <c r="BC19" s="59">
        <v>0.53597000000000006</v>
      </c>
      <c r="BH19" s="43">
        <v>36.1</v>
      </c>
      <c r="BI19" s="43">
        <v>6.3</v>
      </c>
      <c r="BJ19" s="43">
        <v>57.4</v>
      </c>
      <c r="BK19" s="43">
        <v>0.2</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Z4xPd49zk+C9EHzUrzUFRHT8h897rKYaduQkieMlgsxZ+QF9Zr0ImJJJgWtAYT8iVkvPaa5kS9ROF9AWoLVLkA==" saltValue="usNMa/HB6FRW+inlWUDfTQ=="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topLeftCell="AU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63</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100</v>
      </c>
      <c r="D4" s="51">
        <v>2586</v>
      </c>
      <c r="E4" s="43" t="s">
        <v>76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461230</v>
      </c>
      <c r="J9" s="47">
        <v>29733.5</v>
      </c>
      <c r="K9" s="51">
        <v>34988.1</v>
      </c>
      <c r="L9" s="51">
        <f>(J9*1000000)/I9</f>
        <v>64465.667888038508</v>
      </c>
      <c r="N9" s="54">
        <v>3.6272336661636997E-2</v>
      </c>
      <c r="O9" s="55">
        <v>4.4770000000000003</v>
      </c>
      <c r="P9" s="55">
        <v>7.6999999999999999E-2</v>
      </c>
      <c r="Q9" s="55">
        <v>3.1059999999999999</v>
      </c>
      <c r="R9" s="55">
        <v>0.63100000000000001</v>
      </c>
      <c r="S9" s="55">
        <v>4.2000000000000003E-2</v>
      </c>
      <c r="T9" s="55">
        <v>0.52900000000000003</v>
      </c>
      <c r="U9" s="55">
        <v>7.4999999999999997E-2</v>
      </c>
      <c r="V9" s="55">
        <v>1.7000000000000001E-2</v>
      </c>
      <c r="W9" s="55">
        <v>0.754</v>
      </c>
      <c r="X9" s="55">
        <v>2.7810000000000001</v>
      </c>
      <c r="Y9" s="55">
        <v>0.52500000000000002</v>
      </c>
      <c r="Z9" s="55">
        <v>0.39500000000000002</v>
      </c>
      <c r="AA9" s="55">
        <v>2.3E-2</v>
      </c>
      <c r="AB9" s="55">
        <v>0</v>
      </c>
      <c r="AC9" s="55"/>
      <c r="AD9" s="55">
        <v>3.157</v>
      </c>
      <c r="AE9" s="55">
        <v>0</v>
      </c>
      <c r="AF9" s="55">
        <v>1.4999999999999999E-2</v>
      </c>
      <c r="AG9" s="55">
        <v>3.1019999999999999</v>
      </c>
      <c r="AH9" s="55">
        <v>0</v>
      </c>
      <c r="AI9" s="55">
        <v>0.04</v>
      </c>
      <c r="AJ9" s="55">
        <v>0</v>
      </c>
      <c r="AK9" s="55">
        <v>0</v>
      </c>
      <c r="AL9" s="55"/>
      <c r="AM9" s="55">
        <v>4.1319999999999997</v>
      </c>
      <c r="AN9" s="55">
        <v>0</v>
      </c>
      <c r="AO9" s="55">
        <v>1E-3</v>
      </c>
      <c r="AP9" s="55">
        <v>3.1070000000000002</v>
      </c>
      <c r="AQ9" s="55">
        <v>0</v>
      </c>
      <c r="AR9" s="55">
        <v>0.995</v>
      </c>
      <c r="AS9" s="55">
        <v>2.9000000000000001E-2</v>
      </c>
      <c r="AT9" s="55">
        <v>-8.6736173798840355E-17</v>
      </c>
      <c r="BE9" s="56">
        <v>137.18950157339208</v>
      </c>
      <c r="BF9" s="56">
        <v>2807.3359770833335</v>
      </c>
      <c r="BH9" s="43">
        <v>41.3</v>
      </c>
      <c r="BI9" s="43">
        <v>33</v>
      </c>
      <c r="BJ9" s="43">
        <v>25</v>
      </c>
      <c r="BK9" s="43">
        <v>0.6</v>
      </c>
      <c r="BM9" s="57">
        <v>17.989117172333543</v>
      </c>
      <c r="BN9" s="57">
        <v>568.27171109200344</v>
      </c>
      <c r="BO9" s="57">
        <v>1.6987625394095731</v>
      </c>
      <c r="BP9" s="57">
        <v>2367.7286927964078</v>
      </c>
      <c r="BQ9" s="57">
        <v>42.670651790418319</v>
      </c>
      <c r="BR9" s="57">
        <v>1176.3965522394483</v>
      </c>
    </row>
    <row r="10" spans="1:70" x14ac:dyDescent="0.25">
      <c r="G10" s="43">
        <v>4</v>
      </c>
      <c r="H10" s="43">
        <v>2006</v>
      </c>
      <c r="I10" s="47">
        <v>469086</v>
      </c>
      <c r="J10" s="47">
        <v>33409.300000000003</v>
      </c>
      <c r="K10" s="51">
        <v>36776.199999999997</v>
      </c>
      <c r="L10" s="51">
        <f t="shared" ref="L10:L24" si="0">(J10*1000000)/I10</f>
        <v>71222.121316773482</v>
      </c>
      <c r="N10" s="54">
        <v>3.64052524402107E-2</v>
      </c>
      <c r="O10" s="55">
        <v>4.4109999999999996</v>
      </c>
      <c r="P10" s="55">
        <v>9.1999999999999998E-2</v>
      </c>
      <c r="Q10" s="55">
        <v>2.952</v>
      </c>
      <c r="R10" s="55">
        <v>0.65800000000000003</v>
      </c>
      <c r="S10" s="55">
        <v>4.2999999999999997E-2</v>
      </c>
      <c r="T10" s="55">
        <v>0.56899999999999995</v>
      </c>
      <c r="U10" s="55">
        <v>7.9000000000000001E-2</v>
      </c>
      <c r="V10" s="55">
        <v>1.7999999999999999E-2</v>
      </c>
      <c r="W10" s="55">
        <v>0.81899999999999995</v>
      </c>
      <c r="X10" s="55">
        <v>2.6520000000000001</v>
      </c>
      <c r="Y10" s="55">
        <v>0.51600000000000001</v>
      </c>
      <c r="Z10" s="55">
        <v>0.40100000000000002</v>
      </c>
      <c r="AA10" s="55">
        <v>2.3E-2</v>
      </c>
      <c r="AB10" s="55">
        <v>0</v>
      </c>
      <c r="AC10" s="55"/>
      <c r="AD10" s="55">
        <v>3.3109999999999999</v>
      </c>
      <c r="AE10" s="55">
        <v>0</v>
      </c>
      <c r="AF10" s="55">
        <v>1.4999999999999999E-2</v>
      </c>
      <c r="AG10" s="55">
        <v>3.2530000000000001</v>
      </c>
      <c r="AH10" s="55">
        <v>0</v>
      </c>
      <c r="AI10" s="55">
        <v>4.2999999999999997E-2</v>
      </c>
      <c r="AJ10" s="55">
        <v>0</v>
      </c>
      <c r="AK10" s="55">
        <v>0</v>
      </c>
      <c r="AL10" s="55"/>
      <c r="AM10" s="55">
        <v>4.335</v>
      </c>
      <c r="AN10" s="55">
        <v>0</v>
      </c>
      <c r="AO10" s="55">
        <v>1E-3</v>
      </c>
      <c r="AP10" s="55">
        <v>3.2469999999999999</v>
      </c>
      <c r="AQ10" s="55">
        <v>0</v>
      </c>
      <c r="AR10" s="55">
        <v>1.052</v>
      </c>
      <c r="AS10" s="55">
        <v>3.5000000000000003E-2</v>
      </c>
      <c r="AT10" s="55">
        <v>1.3877787807814457E-16</v>
      </c>
      <c r="BE10" s="56">
        <v>128.42544906760349</v>
      </c>
      <c r="BF10" s="56">
        <v>2805.8570908320985</v>
      </c>
      <c r="BH10" s="43">
        <v>40.1</v>
      </c>
      <c r="BI10" s="43">
        <v>32.5</v>
      </c>
      <c r="BJ10" s="43">
        <v>26.5</v>
      </c>
      <c r="BK10" s="43">
        <v>0.8</v>
      </c>
      <c r="BM10" s="57">
        <v>19.251204907713937</v>
      </c>
      <c r="BN10" s="57">
        <v>609.28632846087703</v>
      </c>
      <c r="BO10" s="57">
        <v>1.8776921276392473</v>
      </c>
      <c r="BP10" s="57">
        <v>2266.456302999904</v>
      </c>
      <c r="BQ10" s="57">
        <v>43.706808632608059</v>
      </c>
      <c r="BR10" s="57">
        <v>1200.5632622487351</v>
      </c>
    </row>
    <row r="11" spans="1:70" x14ac:dyDescent="0.25">
      <c r="G11" s="43">
        <v>5</v>
      </c>
      <c r="H11" s="43">
        <v>2007</v>
      </c>
      <c r="I11" s="47">
        <v>476187</v>
      </c>
      <c r="J11" s="47">
        <v>36766.1</v>
      </c>
      <c r="K11" s="51">
        <v>39863.800000000003</v>
      </c>
      <c r="L11" s="51">
        <f t="shared" si="0"/>
        <v>77209.373628427493</v>
      </c>
      <c r="N11" s="54">
        <v>4.3805821226797603E-2</v>
      </c>
      <c r="O11" s="55">
        <v>4.3440000000000003</v>
      </c>
      <c r="P11" s="55">
        <v>7.6999999999999999E-2</v>
      </c>
      <c r="Q11" s="55">
        <v>2.879</v>
      </c>
      <c r="R11" s="55">
        <v>0.64100000000000001</v>
      </c>
      <c r="S11" s="55">
        <v>9.2999999999999999E-2</v>
      </c>
      <c r="T11" s="55">
        <v>0.57599999999999996</v>
      </c>
      <c r="U11" s="55">
        <v>6.4000000000000001E-2</v>
      </c>
      <c r="V11" s="55">
        <v>1.4E-2</v>
      </c>
      <c r="W11" s="55">
        <v>0.77400000000000002</v>
      </c>
      <c r="X11" s="55">
        <v>2.641</v>
      </c>
      <c r="Y11" s="55">
        <v>0.502</v>
      </c>
      <c r="Z11" s="55">
        <v>0.40300000000000002</v>
      </c>
      <c r="AA11" s="55">
        <v>2.5000000000000001E-2</v>
      </c>
      <c r="AB11" s="55">
        <v>0</v>
      </c>
      <c r="AC11" s="55"/>
      <c r="AD11" s="55">
        <v>2.665</v>
      </c>
      <c r="AE11" s="55">
        <v>0</v>
      </c>
      <c r="AF11" s="55">
        <v>1.4E-2</v>
      </c>
      <c r="AG11" s="55">
        <v>2.5979999999999999</v>
      </c>
      <c r="AH11" s="55">
        <v>0</v>
      </c>
      <c r="AI11" s="55">
        <v>5.2999999999999999E-2</v>
      </c>
      <c r="AJ11" s="55">
        <v>0</v>
      </c>
      <c r="AK11" s="55">
        <v>0</v>
      </c>
      <c r="AL11" s="55"/>
      <c r="AM11" s="55">
        <v>4.0030000000000001</v>
      </c>
      <c r="AN11" s="55">
        <v>0</v>
      </c>
      <c r="AO11" s="55">
        <v>1E-3</v>
      </c>
      <c r="AP11" s="55">
        <v>2.895</v>
      </c>
      <c r="AQ11" s="55">
        <v>0</v>
      </c>
      <c r="AR11" s="55">
        <v>1.0669999999999999</v>
      </c>
      <c r="AS11" s="55">
        <v>0.04</v>
      </c>
      <c r="AT11" s="55">
        <v>0</v>
      </c>
      <c r="BE11" s="56">
        <v>116.17056075938571</v>
      </c>
      <c r="BF11" s="56">
        <v>2752.719859641546</v>
      </c>
      <c r="BH11" s="43">
        <v>39.700000000000003</v>
      </c>
      <c r="BI11" s="43">
        <v>32.4</v>
      </c>
      <c r="BJ11" s="43">
        <v>27.2</v>
      </c>
      <c r="BK11" s="43">
        <v>0.7</v>
      </c>
      <c r="BM11" s="57">
        <v>20.283678174292266</v>
      </c>
      <c r="BN11" s="57">
        <v>615.73516766981948</v>
      </c>
      <c r="BO11" s="57">
        <v>46.355798079678991</v>
      </c>
      <c r="BP11" s="57">
        <v>2223.0721370497754</v>
      </c>
      <c r="BQ11" s="57">
        <v>49.858399247139758</v>
      </c>
      <c r="BR11" s="57">
        <v>1138.1683495671934</v>
      </c>
    </row>
    <row r="12" spans="1:70" x14ac:dyDescent="0.25">
      <c r="G12" s="43">
        <v>6</v>
      </c>
      <c r="H12" s="43">
        <v>2008</v>
      </c>
      <c r="I12" s="47">
        <v>483799</v>
      </c>
      <c r="J12" s="47">
        <v>37647.4</v>
      </c>
      <c r="K12" s="51">
        <v>39527.699999999997</v>
      </c>
      <c r="L12" s="51">
        <f t="shared" si="0"/>
        <v>77816.200529558759</v>
      </c>
      <c r="N12" s="54">
        <v>4.6124595884128101E-2</v>
      </c>
      <c r="O12" s="55">
        <v>4.3819999999999997</v>
      </c>
      <c r="P12" s="55">
        <v>7.3999999999999996E-2</v>
      </c>
      <c r="Q12" s="55">
        <v>2.899</v>
      </c>
      <c r="R12" s="55">
        <v>0.65800000000000003</v>
      </c>
      <c r="S12" s="55">
        <v>9.6000000000000002E-2</v>
      </c>
      <c r="T12" s="55">
        <v>0.56699999999999995</v>
      </c>
      <c r="U12" s="55">
        <v>7.1999999999999995E-2</v>
      </c>
      <c r="V12" s="55">
        <v>1.6E-2</v>
      </c>
      <c r="W12" s="55">
        <v>0.75600000000000001</v>
      </c>
      <c r="X12" s="55">
        <v>2.6720000000000002</v>
      </c>
      <c r="Y12" s="55">
        <v>0.51</v>
      </c>
      <c r="Z12" s="55">
        <v>0.41899999999999998</v>
      </c>
      <c r="AA12" s="55">
        <v>2.4E-2</v>
      </c>
      <c r="AB12" s="55">
        <v>0</v>
      </c>
      <c r="AC12" s="55"/>
      <c r="AD12" s="55">
        <v>3.0110000000000001</v>
      </c>
      <c r="AE12" s="55">
        <v>0</v>
      </c>
      <c r="AF12" s="55">
        <v>2.5999999999999999E-2</v>
      </c>
      <c r="AG12" s="55">
        <v>2.92</v>
      </c>
      <c r="AH12" s="55">
        <v>0</v>
      </c>
      <c r="AI12" s="55">
        <v>6.5000000000000002E-2</v>
      </c>
      <c r="AJ12" s="55">
        <v>0</v>
      </c>
      <c r="AK12" s="55">
        <v>0</v>
      </c>
      <c r="AL12" s="55"/>
      <c r="AM12" s="55">
        <v>3.5590000000000002</v>
      </c>
      <c r="AN12" s="55">
        <v>0</v>
      </c>
      <c r="AO12" s="55">
        <v>1E-3</v>
      </c>
      <c r="AP12" s="55">
        <v>2.4020000000000001</v>
      </c>
      <c r="AQ12" s="55">
        <v>0</v>
      </c>
      <c r="AR12" s="55">
        <v>1.1160000000000001</v>
      </c>
      <c r="AS12" s="55">
        <v>0.04</v>
      </c>
      <c r="AT12" s="55">
        <v>0</v>
      </c>
      <c r="BE12" s="56">
        <v>117.18364589895187</v>
      </c>
      <c r="BF12" s="56">
        <v>2720.2355634715022</v>
      </c>
      <c r="BH12" s="43">
        <v>39</v>
      </c>
      <c r="BI12" s="43">
        <v>31.3</v>
      </c>
      <c r="BJ12" s="43">
        <v>29.2</v>
      </c>
      <c r="BK12" s="43">
        <v>0.6</v>
      </c>
      <c r="BM12" s="57">
        <v>21.733643043242118</v>
      </c>
      <c r="BN12" s="57">
        <v>608.08254514187445</v>
      </c>
      <c r="BO12" s="57">
        <v>46.382366628451322</v>
      </c>
      <c r="BP12" s="57">
        <v>2252.4680855546003</v>
      </c>
      <c r="BQ12" s="57">
        <v>53.168920897112159</v>
      </c>
      <c r="BR12" s="57">
        <v>1152.7238315687468</v>
      </c>
    </row>
    <row r="13" spans="1:70" x14ac:dyDescent="0.25">
      <c r="G13" s="43">
        <v>7</v>
      </c>
      <c r="H13" s="43">
        <v>2009</v>
      </c>
      <c r="I13" s="47">
        <v>493500</v>
      </c>
      <c r="J13" s="47">
        <v>36268.199999999997</v>
      </c>
      <c r="K13" s="51">
        <v>37402.300000000003</v>
      </c>
      <c r="L13" s="51">
        <f t="shared" si="0"/>
        <v>73491.793313069909</v>
      </c>
      <c r="N13" s="54">
        <v>4.6788633116528901E-2</v>
      </c>
      <c r="O13" s="55">
        <v>4.077</v>
      </c>
      <c r="P13" s="55">
        <v>6.6000000000000003E-2</v>
      </c>
      <c r="Q13" s="55">
        <v>2.7080000000000002</v>
      </c>
      <c r="R13" s="55">
        <v>0.61599999999999999</v>
      </c>
      <c r="S13" s="55">
        <v>0.09</v>
      </c>
      <c r="T13" s="55">
        <v>0.52600000000000002</v>
      </c>
      <c r="U13" s="55">
        <v>6.0999999999999999E-2</v>
      </c>
      <c r="V13" s="55">
        <v>0.01</v>
      </c>
      <c r="W13" s="55">
        <v>0.65400000000000003</v>
      </c>
      <c r="X13" s="55">
        <v>2.4780000000000002</v>
      </c>
      <c r="Y13" s="55">
        <v>0.51700000000000002</v>
      </c>
      <c r="Z13" s="55">
        <v>0.39600000000000002</v>
      </c>
      <c r="AA13" s="55">
        <v>2.9000000000000001E-2</v>
      </c>
      <c r="AB13" s="55">
        <v>3.0000000000000001E-3</v>
      </c>
      <c r="AC13" s="55"/>
      <c r="AD13" s="55">
        <v>2.5550000000000002</v>
      </c>
      <c r="AE13" s="55">
        <v>0</v>
      </c>
      <c r="AF13" s="55">
        <v>3.7999999999999999E-2</v>
      </c>
      <c r="AG13" s="55">
        <v>2.4359999999999999</v>
      </c>
      <c r="AH13" s="55">
        <v>0</v>
      </c>
      <c r="AI13" s="55">
        <v>8.1000000000000003E-2</v>
      </c>
      <c r="AJ13" s="55">
        <v>0</v>
      </c>
      <c r="AK13" s="55">
        <v>0</v>
      </c>
      <c r="AL13" s="55"/>
      <c r="AM13" s="55">
        <v>3.879</v>
      </c>
      <c r="AN13" s="55">
        <v>0</v>
      </c>
      <c r="AO13" s="55">
        <v>1E-3</v>
      </c>
      <c r="AP13" s="55">
        <v>2.843</v>
      </c>
      <c r="AQ13" s="55">
        <v>0</v>
      </c>
      <c r="AR13" s="55">
        <v>0.99399999999999999</v>
      </c>
      <c r="AS13" s="55">
        <v>4.1000000000000002E-2</v>
      </c>
      <c r="AT13" s="55">
        <v>-7.6327832942979512E-17</v>
      </c>
      <c r="BE13" s="56">
        <v>116.67731663560798</v>
      </c>
      <c r="BF13" s="56">
        <v>2755.6305568285975</v>
      </c>
      <c r="BH13" s="43">
        <v>41.4</v>
      </c>
      <c r="BI13" s="43">
        <v>25.5</v>
      </c>
      <c r="BJ13" s="43">
        <v>32.5</v>
      </c>
      <c r="BK13" s="43">
        <v>0.6</v>
      </c>
      <c r="BM13" s="57">
        <v>23.14095343194731</v>
      </c>
      <c r="BN13" s="57">
        <v>564.91831470335342</v>
      </c>
      <c r="BO13" s="57">
        <v>43.733709921658537</v>
      </c>
      <c r="BP13" s="57">
        <v>2075.0790199436324</v>
      </c>
      <c r="BQ13" s="57">
        <v>50.724383797507016</v>
      </c>
      <c r="BR13" s="57">
        <v>1084.117667450894</v>
      </c>
    </row>
    <row r="14" spans="1:70" x14ac:dyDescent="0.25">
      <c r="G14" s="43">
        <v>8</v>
      </c>
      <c r="H14" s="43">
        <v>2010</v>
      </c>
      <c r="I14" s="47">
        <v>502066</v>
      </c>
      <c r="J14" s="47">
        <v>39525.5</v>
      </c>
      <c r="K14" s="51">
        <v>39525.5</v>
      </c>
      <c r="L14" s="51">
        <f t="shared" si="0"/>
        <v>78725.705385347741</v>
      </c>
      <c r="N14" s="54">
        <v>4.7540897922340598E-2</v>
      </c>
      <c r="O14" s="55">
        <v>4.327</v>
      </c>
      <c r="P14" s="55">
        <v>6.6000000000000003E-2</v>
      </c>
      <c r="Q14" s="55">
        <v>2.8359999999999999</v>
      </c>
      <c r="R14" s="55">
        <v>0.67500000000000004</v>
      </c>
      <c r="S14" s="55">
        <v>9.4E-2</v>
      </c>
      <c r="T14" s="55">
        <v>0.56799999999999995</v>
      </c>
      <c r="U14" s="55">
        <v>7.3999999999999996E-2</v>
      </c>
      <c r="V14" s="55">
        <v>1.4E-2</v>
      </c>
      <c r="W14" s="55">
        <v>0.73899999999999999</v>
      </c>
      <c r="X14" s="55">
        <v>2.6040000000000001</v>
      </c>
      <c r="Y14" s="55">
        <v>0.50800000000000001</v>
      </c>
      <c r="Z14" s="55">
        <v>0.44700000000000001</v>
      </c>
      <c r="AA14" s="55">
        <v>2.9000000000000001E-2</v>
      </c>
      <c r="AB14" s="55">
        <v>0</v>
      </c>
      <c r="AC14" s="55"/>
      <c r="AD14" s="55">
        <v>3.109</v>
      </c>
      <c r="AE14" s="55">
        <v>0</v>
      </c>
      <c r="AF14" s="55">
        <v>1.0999999999999999E-2</v>
      </c>
      <c r="AG14" s="55">
        <v>2.984</v>
      </c>
      <c r="AH14" s="55">
        <v>0</v>
      </c>
      <c r="AI14" s="55">
        <v>0.114</v>
      </c>
      <c r="AJ14" s="55">
        <v>0</v>
      </c>
      <c r="AK14" s="55">
        <v>0</v>
      </c>
      <c r="AL14" s="55"/>
      <c r="AM14" s="55">
        <v>4.59</v>
      </c>
      <c r="AN14" s="55">
        <v>0</v>
      </c>
      <c r="AO14" s="55">
        <v>1E-3</v>
      </c>
      <c r="AP14" s="55">
        <v>2.9159999999999999</v>
      </c>
      <c r="AQ14" s="55">
        <v>0</v>
      </c>
      <c r="AR14" s="55">
        <v>1.627</v>
      </c>
      <c r="AS14" s="55">
        <v>4.5999999999999999E-2</v>
      </c>
      <c r="AT14" s="55">
        <v>2.6367796834847468E-16</v>
      </c>
      <c r="BE14" s="56">
        <v>117.41786947666697</v>
      </c>
      <c r="BF14" s="56">
        <v>2716.7801659125194</v>
      </c>
      <c r="BH14" s="43">
        <v>43.3</v>
      </c>
      <c r="BI14" s="43">
        <v>23</v>
      </c>
      <c r="BJ14" s="43">
        <v>33.1</v>
      </c>
      <c r="BK14" s="43">
        <v>0.6</v>
      </c>
      <c r="BM14" s="57">
        <v>23.688702007773813</v>
      </c>
      <c r="BN14" s="57">
        <v>627.17110920034395</v>
      </c>
      <c r="BO14" s="57">
        <v>42.975483614011708</v>
      </c>
      <c r="BP14" s="57">
        <v>2191.8884863846242</v>
      </c>
      <c r="BQ14" s="57">
        <v>55.482373999938936</v>
      </c>
      <c r="BR14" s="57">
        <v>1167.0451427015728</v>
      </c>
    </row>
    <row r="15" spans="1:70" x14ac:dyDescent="0.25">
      <c r="G15" s="43">
        <v>9</v>
      </c>
      <c r="H15" s="43">
        <v>2011</v>
      </c>
      <c r="I15" s="47">
        <v>511840</v>
      </c>
      <c r="J15" s="47">
        <v>42226.9</v>
      </c>
      <c r="K15" s="51">
        <v>40539.599999999999</v>
      </c>
      <c r="L15" s="51">
        <f t="shared" si="0"/>
        <v>82500.195373554234</v>
      </c>
      <c r="N15" s="54">
        <v>4.828085E-2</v>
      </c>
      <c r="O15" s="55">
        <v>4.298</v>
      </c>
      <c r="P15" s="55">
        <v>5.8000000000000003E-2</v>
      </c>
      <c r="Q15" s="55">
        <v>2.8969999999999998</v>
      </c>
      <c r="R15" s="55">
        <v>0.60099999999999998</v>
      </c>
      <c r="S15" s="55">
        <v>9.0999999999999998E-2</v>
      </c>
      <c r="T15" s="55">
        <v>0.56100000000000005</v>
      </c>
      <c r="U15" s="55">
        <v>7.4999999999999997E-2</v>
      </c>
      <c r="V15" s="55">
        <v>1.4E-2</v>
      </c>
      <c r="W15" s="55">
        <v>0.70199999999999996</v>
      </c>
      <c r="X15" s="55">
        <v>2.7109999999999999</v>
      </c>
      <c r="Y15" s="55">
        <v>0.45500000000000002</v>
      </c>
      <c r="Z15" s="55">
        <v>0.40500000000000003</v>
      </c>
      <c r="AA15" s="55">
        <v>2.4E-2</v>
      </c>
      <c r="AB15" s="55">
        <v>0</v>
      </c>
      <c r="AC15" s="55"/>
      <c r="AD15" s="55">
        <v>3.15</v>
      </c>
      <c r="AE15" s="55">
        <v>0</v>
      </c>
      <c r="AF15" s="55">
        <v>1.0999999999999999E-2</v>
      </c>
      <c r="AG15" s="55">
        <v>3.016</v>
      </c>
      <c r="AH15" s="55">
        <v>0</v>
      </c>
      <c r="AI15" s="55">
        <v>0.123</v>
      </c>
      <c r="AJ15" s="55">
        <v>0</v>
      </c>
      <c r="AK15" s="55">
        <v>0</v>
      </c>
      <c r="AL15" s="55"/>
      <c r="AM15" s="55">
        <v>3.718</v>
      </c>
      <c r="AN15" s="55">
        <v>0</v>
      </c>
      <c r="AO15" s="55">
        <v>1E-3</v>
      </c>
      <c r="AP15" s="55">
        <v>2.3410000000000002</v>
      </c>
      <c r="AQ15" s="55">
        <v>0</v>
      </c>
      <c r="AR15" s="55">
        <v>1.3140000000000001</v>
      </c>
      <c r="AS15" s="55">
        <v>6.2E-2</v>
      </c>
      <c r="AT15" s="55">
        <v>-1.6653345369377348E-16</v>
      </c>
      <c r="BE15" s="56">
        <v>112.65528026916891</v>
      </c>
      <c r="BF15" s="56">
        <v>2718.2103460456819</v>
      </c>
      <c r="BH15" s="43">
        <v>41.5</v>
      </c>
      <c r="BI15" s="43">
        <v>25.1</v>
      </c>
      <c r="BJ15" s="43">
        <v>33</v>
      </c>
      <c r="BK15" s="43">
        <v>0.5</v>
      </c>
      <c r="BM15" s="57">
        <v>24.947721682808869</v>
      </c>
      <c r="BN15" s="57">
        <v>613.2416165090284</v>
      </c>
      <c r="BO15" s="57">
        <v>47.793782021964276</v>
      </c>
      <c r="BP15" s="57">
        <v>2328.7523448862039</v>
      </c>
      <c r="BQ15" s="57">
        <v>50.110727259592871</v>
      </c>
      <c r="BR15" s="57">
        <v>1037.9007697301722</v>
      </c>
    </row>
    <row r="16" spans="1:70" x14ac:dyDescent="0.25">
      <c r="G16" s="43">
        <v>10</v>
      </c>
      <c r="H16" s="43">
        <v>2012</v>
      </c>
      <c r="I16" s="47">
        <v>524853</v>
      </c>
      <c r="J16" s="47">
        <v>43574.1</v>
      </c>
      <c r="K16" s="51">
        <v>40196.199999999997</v>
      </c>
      <c r="L16" s="51">
        <f t="shared" si="0"/>
        <v>83021.531743173808</v>
      </c>
      <c r="N16" s="54">
        <v>5.0448336068350599E-2</v>
      </c>
      <c r="O16" s="55">
        <v>4.1779999999999999</v>
      </c>
      <c r="P16" s="55">
        <v>5.2999999999999999E-2</v>
      </c>
      <c r="Q16" s="55">
        <v>2.79</v>
      </c>
      <c r="R16" s="55">
        <v>0.61099999999999999</v>
      </c>
      <c r="S16" s="55">
        <v>9.6000000000000002E-2</v>
      </c>
      <c r="T16" s="55">
        <v>0.53900000000000003</v>
      </c>
      <c r="U16" s="55">
        <v>7.2999999999999995E-2</v>
      </c>
      <c r="V16" s="55">
        <v>1.4E-2</v>
      </c>
      <c r="W16" s="55">
        <v>0.66700000000000004</v>
      </c>
      <c r="X16" s="55">
        <v>2.5790000000000002</v>
      </c>
      <c r="Y16" s="55">
        <v>0.49099999999999999</v>
      </c>
      <c r="Z16" s="55">
        <v>0.41599999999999998</v>
      </c>
      <c r="AA16" s="55">
        <v>2.5000000000000001E-2</v>
      </c>
      <c r="AB16" s="55">
        <v>0</v>
      </c>
      <c r="AC16" s="55"/>
      <c r="AD16" s="55">
        <v>3.0760000000000001</v>
      </c>
      <c r="AE16" s="55">
        <v>0</v>
      </c>
      <c r="AF16" s="55">
        <v>1.2999999999999999E-2</v>
      </c>
      <c r="AG16" s="55">
        <v>2.9340000000000002</v>
      </c>
      <c r="AH16" s="55">
        <v>0</v>
      </c>
      <c r="AI16" s="55">
        <v>0.129</v>
      </c>
      <c r="AJ16" s="55">
        <v>0</v>
      </c>
      <c r="AK16" s="55">
        <v>0</v>
      </c>
      <c r="AL16" s="55"/>
      <c r="AM16" s="55">
        <v>3.8180000000000001</v>
      </c>
      <c r="AN16" s="55">
        <v>0</v>
      </c>
      <c r="AO16" s="55">
        <v>1E-3</v>
      </c>
      <c r="AP16" s="55">
        <v>2.3879999999999999</v>
      </c>
      <c r="AQ16" s="55">
        <v>0</v>
      </c>
      <c r="AR16" s="55">
        <v>1.369</v>
      </c>
      <c r="AS16" s="55">
        <v>0.06</v>
      </c>
      <c r="AT16" s="55">
        <v>5.5511151231257827E-17</v>
      </c>
      <c r="BE16" s="56">
        <v>111.03039590807091</v>
      </c>
      <c r="BF16" s="56">
        <v>2693.4864665023529</v>
      </c>
      <c r="BH16" s="43">
        <v>36.4</v>
      </c>
      <c r="BI16" s="43">
        <v>29.9</v>
      </c>
      <c r="BJ16" s="43">
        <v>33.200000000000003</v>
      </c>
      <c r="BK16" s="43">
        <v>0.5</v>
      </c>
      <c r="BM16" s="57">
        <v>27.436255371562666</v>
      </c>
      <c r="BN16" s="57">
        <v>590.45571797076525</v>
      </c>
      <c r="BO16" s="57">
        <v>49.439513797440057</v>
      </c>
      <c r="BP16" s="57">
        <v>2224.5787466244196</v>
      </c>
      <c r="BQ16" s="57">
        <v>54.143534971067915</v>
      </c>
      <c r="BR16" s="57">
        <v>1073.2471909026065</v>
      </c>
    </row>
    <row r="17" spans="7:70" x14ac:dyDescent="0.25">
      <c r="G17" s="43">
        <v>11</v>
      </c>
      <c r="H17" s="43">
        <v>2013</v>
      </c>
      <c r="I17" s="47">
        <v>537039</v>
      </c>
      <c r="J17" s="47">
        <v>46541.1</v>
      </c>
      <c r="K17" s="51">
        <v>41943.4</v>
      </c>
      <c r="L17" s="51">
        <f t="shared" si="0"/>
        <v>86662.421164943327</v>
      </c>
      <c r="N17" s="54">
        <v>5.7667368032026503E-2</v>
      </c>
      <c r="O17" s="55">
        <v>4.1269999999999998</v>
      </c>
      <c r="P17" s="55">
        <v>4.7E-2</v>
      </c>
      <c r="Q17" s="55">
        <v>2.7440000000000002</v>
      </c>
      <c r="R17" s="55">
        <v>0.60099999999999998</v>
      </c>
      <c r="S17" s="55">
        <v>0.108</v>
      </c>
      <c r="T17" s="55">
        <v>0.53400000000000003</v>
      </c>
      <c r="U17" s="55">
        <v>7.8E-2</v>
      </c>
      <c r="V17" s="55">
        <v>1.4999999999999999E-2</v>
      </c>
      <c r="W17" s="55">
        <v>0.63100000000000001</v>
      </c>
      <c r="X17" s="55">
        <v>2.54</v>
      </c>
      <c r="Y17" s="55">
        <v>0.501</v>
      </c>
      <c r="Z17" s="55">
        <v>0.43099999999999999</v>
      </c>
      <c r="AA17" s="55">
        <v>2.4E-2</v>
      </c>
      <c r="AB17" s="55">
        <v>0</v>
      </c>
      <c r="AC17" s="55"/>
      <c r="AD17" s="55">
        <v>3.2469999999999999</v>
      </c>
      <c r="AE17" s="55">
        <v>0</v>
      </c>
      <c r="AF17" s="55">
        <v>0.01</v>
      </c>
      <c r="AG17" s="55">
        <v>3.06</v>
      </c>
      <c r="AH17" s="55">
        <v>0</v>
      </c>
      <c r="AI17" s="55">
        <v>0.17699999999999999</v>
      </c>
      <c r="AJ17" s="55">
        <v>0</v>
      </c>
      <c r="AK17" s="55">
        <v>0</v>
      </c>
      <c r="AL17" s="55"/>
      <c r="AM17" s="55">
        <v>2.8879999999999999</v>
      </c>
      <c r="AN17" s="55">
        <v>0</v>
      </c>
      <c r="AO17" s="55">
        <v>0</v>
      </c>
      <c r="AP17" s="55">
        <v>1.42</v>
      </c>
      <c r="AQ17" s="55">
        <v>0</v>
      </c>
      <c r="AR17" s="55">
        <v>1.409</v>
      </c>
      <c r="AS17" s="55">
        <v>5.8999999999999997E-2</v>
      </c>
      <c r="AT17" s="55">
        <v>1.6653345369377348E-16</v>
      </c>
      <c r="AV17" s="58">
        <v>0.1646</v>
      </c>
      <c r="AW17" s="58">
        <v>5.6599999999999998E-2</v>
      </c>
      <c r="AX17" s="59">
        <v>0.10009999999999999</v>
      </c>
      <c r="AY17" s="59">
        <v>4.4999999999999998E-2</v>
      </c>
      <c r="AZ17" s="59"/>
      <c r="BA17" s="59"/>
      <c r="BB17" s="59"/>
      <c r="BC17" s="59"/>
      <c r="BE17" s="56">
        <v>103.42509190957338</v>
      </c>
      <c r="BF17" s="56">
        <v>2639.394250806823</v>
      </c>
      <c r="BH17" s="43">
        <v>36.6</v>
      </c>
      <c r="BI17" s="43">
        <v>30.8</v>
      </c>
      <c r="BJ17" s="43">
        <v>32.200000000000003</v>
      </c>
      <c r="BK17" s="43">
        <v>0.5</v>
      </c>
      <c r="BM17" s="57">
        <v>31.010682977270314</v>
      </c>
      <c r="BN17" s="57">
        <v>584.17884780739462</v>
      </c>
      <c r="BO17" s="57">
        <v>84.729571649220958</v>
      </c>
      <c r="BP17" s="57">
        <v>2213.3792352825444</v>
      </c>
      <c r="BQ17" s="57">
        <v>61.489838918659409</v>
      </c>
      <c r="BR17" s="57">
        <v>1066.2848161287679</v>
      </c>
    </row>
    <row r="18" spans="7:70" x14ac:dyDescent="0.25">
      <c r="G18" s="43">
        <v>12</v>
      </c>
      <c r="H18" s="43">
        <v>2014</v>
      </c>
      <c r="I18" s="47">
        <v>549680</v>
      </c>
      <c r="J18" s="47">
        <v>48897.5</v>
      </c>
      <c r="K18" s="51">
        <v>43650.2</v>
      </c>
      <c r="L18" s="51">
        <f t="shared" si="0"/>
        <v>88956.301848348128</v>
      </c>
      <c r="N18" s="54">
        <v>7.3729130121301598E-2</v>
      </c>
      <c r="O18" s="55">
        <v>4</v>
      </c>
      <c r="P18" s="55">
        <v>5.2999999999999999E-2</v>
      </c>
      <c r="Q18" s="55">
        <v>2.637</v>
      </c>
      <c r="R18" s="55">
        <v>0.54700000000000004</v>
      </c>
      <c r="S18" s="55">
        <v>0.127</v>
      </c>
      <c r="T18" s="55">
        <v>0.53600000000000003</v>
      </c>
      <c r="U18" s="55">
        <v>8.5999999999999993E-2</v>
      </c>
      <c r="V18" s="55">
        <v>1.4999999999999999E-2</v>
      </c>
      <c r="W18" s="55">
        <v>0.61299999999999999</v>
      </c>
      <c r="X18" s="55">
        <v>2.4900000000000002</v>
      </c>
      <c r="Y18" s="55">
        <v>0.47799999999999998</v>
      </c>
      <c r="Z18" s="55">
        <v>0.39400000000000002</v>
      </c>
      <c r="AA18" s="55">
        <v>2.5000000000000001E-2</v>
      </c>
      <c r="AB18" s="55">
        <v>0</v>
      </c>
      <c r="AC18" s="55"/>
      <c r="AD18" s="55">
        <v>3.5870000000000002</v>
      </c>
      <c r="AE18" s="55">
        <v>0</v>
      </c>
      <c r="AF18" s="55">
        <v>8.0000000000000002E-3</v>
      </c>
      <c r="AG18" s="55">
        <v>3.0609999999999999</v>
      </c>
      <c r="AH18" s="55">
        <v>0</v>
      </c>
      <c r="AI18" s="55">
        <v>0.51800000000000002</v>
      </c>
      <c r="AJ18" s="55">
        <v>0</v>
      </c>
      <c r="AK18" s="55">
        <v>0</v>
      </c>
      <c r="AL18" s="55"/>
      <c r="AM18" s="55">
        <v>2.9670000000000001</v>
      </c>
      <c r="AN18" s="55">
        <v>0</v>
      </c>
      <c r="AO18" s="55">
        <v>0</v>
      </c>
      <c r="AP18" s="55">
        <v>1.452</v>
      </c>
      <c r="AQ18" s="55">
        <v>0</v>
      </c>
      <c r="AR18" s="55">
        <v>1.46</v>
      </c>
      <c r="AS18" s="55">
        <v>5.5E-2</v>
      </c>
      <c r="AT18" s="55">
        <v>1.5959455978986625E-16</v>
      </c>
      <c r="AV18" s="60">
        <v>0.17380000000000001</v>
      </c>
      <c r="AW18" s="60">
        <v>5.1400000000000001E-2</v>
      </c>
      <c r="AX18" s="59">
        <v>9.8699999999999996E-2</v>
      </c>
      <c r="AY18" s="59">
        <v>3.9399999999999998E-2</v>
      </c>
      <c r="AZ18" s="59"/>
      <c r="BA18" s="59"/>
      <c r="BB18" s="59"/>
      <c r="BC18" s="59"/>
      <c r="BE18" s="56">
        <v>96.563131440405769</v>
      </c>
      <c r="BF18" s="56">
        <v>2626.8480996441285</v>
      </c>
      <c r="BH18" s="43">
        <v>37.5</v>
      </c>
      <c r="BI18" s="43">
        <v>27.8</v>
      </c>
      <c r="BJ18" s="43">
        <v>34</v>
      </c>
      <c r="BK18" s="56">
        <v>0.6</v>
      </c>
      <c r="BM18" s="51">
        <v>34.739802359985248</v>
      </c>
      <c r="BN18" s="51">
        <v>584.69475494411006</v>
      </c>
      <c r="BO18" s="51">
        <v>112.41811839281924</v>
      </c>
      <c r="BP18" s="51">
        <v>2141.8377692001186</v>
      </c>
      <c r="BQ18" s="51">
        <v>72.38430891717779</v>
      </c>
      <c r="BR18" s="51">
        <v>981.75997462724399</v>
      </c>
    </row>
    <row r="19" spans="7:70" x14ac:dyDescent="0.25">
      <c r="G19" s="43">
        <v>13</v>
      </c>
      <c r="H19" s="43">
        <v>2015</v>
      </c>
      <c r="I19" s="47">
        <v>562958</v>
      </c>
      <c r="J19" s="47">
        <v>52112.5</v>
      </c>
      <c r="K19" s="51">
        <v>45766.9</v>
      </c>
      <c r="L19" s="51">
        <f>(J19*1000000)/I19</f>
        <v>92569.072648403613</v>
      </c>
      <c r="U19" s="55"/>
      <c r="AV19" s="60">
        <v>0.1767</v>
      </c>
      <c r="AW19" s="61">
        <v>4.82E-2</v>
      </c>
      <c r="AX19" s="59">
        <v>8.9300000000000004E-2</v>
      </c>
      <c r="AY19" s="59">
        <v>3.7199999999999997E-2</v>
      </c>
      <c r="AZ19" s="59"/>
      <c r="BA19" s="59">
        <v>1.0944500000000001</v>
      </c>
      <c r="BB19" s="59">
        <v>0.92100000000000004</v>
      </c>
      <c r="BC19" s="59">
        <v>0.44618000000000002</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I24CbGB0J7F2Wy5jZN04xB37tvzuVmuMsZUaIOB0FH/vVXKcS7eUpFyUBbZbXkjWxgb3/shhiYwJHGe2Iooc6g==" saltValue="0DoqBdv1jkr1c4QagJUpZA=="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topLeftCell="AB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64</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101</v>
      </c>
      <c r="D4" s="51">
        <v>315</v>
      </c>
      <c r="E4" s="43" t="s">
        <v>76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402668</v>
      </c>
      <c r="J9" s="47">
        <v>5142.1000000000004</v>
      </c>
      <c r="K9" s="51">
        <v>5971.4</v>
      </c>
      <c r="L9" s="51">
        <f>(J9*1000000)/I9</f>
        <v>12770.073609027784</v>
      </c>
      <c r="N9" s="54">
        <v>2.2471910112359599E-2</v>
      </c>
      <c r="O9" s="55">
        <v>0.38200000000000001</v>
      </c>
      <c r="P9" s="55">
        <v>0</v>
      </c>
      <c r="Q9" s="55">
        <v>0.222</v>
      </c>
      <c r="R9" s="55">
        <v>0</v>
      </c>
      <c r="S9" s="55">
        <v>1E-3</v>
      </c>
      <c r="T9" s="55">
        <v>0.16</v>
      </c>
      <c r="U9" s="55">
        <v>0</v>
      </c>
      <c r="V9" s="55">
        <v>0</v>
      </c>
      <c r="W9" s="55">
        <v>4.2000000000000003E-2</v>
      </c>
      <c r="X9" s="55">
        <v>0.19900000000000001</v>
      </c>
      <c r="Y9" s="55">
        <v>7.5999999999999998E-2</v>
      </c>
      <c r="Z9" s="55">
        <v>4.8000000000000001E-2</v>
      </c>
      <c r="AA9" s="55">
        <v>0</v>
      </c>
      <c r="AB9" s="55">
        <v>1.7000000000000001E-2</v>
      </c>
      <c r="AC9" s="55"/>
      <c r="AD9" s="55">
        <v>0</v>
      </c>
      <c r="AE9" s="55">
        <v>0</v>
      </c>
      <c r="AF9" s="55">
        <v>0</v>
      </c>
      <c r="AG9" s="55">
        <v>0</v>
      </c>
      <c r="AH9" s="55">
        <v>0</v>
      </c>
      <c r="AI9" s="55">
        <v>0</v>
      </c>
      <c r="AJ9" s="55">
        <v>0</v>
      </c>
      <c r="AK9" s="55">
        <v>0</v>
      </c>
      <c r="AL9" s="55"/>
      <c r="AM9" s="55">
        <v>2.2400000000000002</v>
      </c>
      <c r="AN9" s="55">
        <v>0</v>
      </c>
      <c r="AO9" s="55">
        <v>2.2400000000000002</v>
      </c>
      <c r="AP9" s="55">
        <v>0</v>
      </c>
      <c r="AQ9" s="55">
        <v>0</v>
      </c>
      <c r="AR9" s="55">
        <v>0</v>
      </c>
      <c r="AS9" s="55">
        <v>0</v>
      </c>
      <c r="AT9" s="55">
        <v>0</v>
      </c>
      <c r="BE9" s="56">
        <v>162.7748080864917</v>
      </c>
      <c r="BF9" s="56">
        <v>3068.972057613169</v>
      </c>
      <c r="BH9" s="43">
        <v>2.4</v>
      </c>
      <c r="BI9" s="43">
        <v>53.6</v>
      </c>
      <c r="BJ9" s="43">
        <v>43.6</v>
      </c>
      <c r="BK9" s="43">
        <v>0.5</v>
      </c>
      <c r="BM9" s="57">
        <v>0</v>
      </c>
      <c r="BN9" s="57">
        <v>192.60533104041272</v>
      </c>
      <c r="BO9" s="57">
        <v>0</v>
      </c>
      <c r="BP9" s="57">
        <v>108.88984427247539</v>
      </c>
      <c r="BQ9" s="57">
        <v>0.52546097258049107</v>
      </c>
      <c r="BR9" s="57">
        <v>23.38301327983185</v>
      </c>
    </row>
    <row r="10" spans="1:70" x14ac:dyDescent="0.25">
      <c r="G10" s="43">
        <v>4</v>
      </c>
      <c r="H10" s="43">
        <v>2006</v>
      </c>
      <c r="I10" s="47">
        <v>404999</v>
      </c>
      <c r="J10" s="47">
        <v>5386.1</v>
      </c>
      <c r="K10" s="51">
        <v>6080.6</v>
      </c>
      <c r="L10" s="51">
        <f t="shared" ref="L10:L24" si="0">(J10*1000000)/I10</f>
        <v>13299.045182827613</v>
      </c>
      <c r="N10" s="54">
        <v>2.61374636979671E-2</v>
      </c>
      <c r="O10" s="55">
        <v>0.38100000000000001</v>
      </c>
      <c r="P10" s="55">
        <v>0</v>
      </c>
      <c r="Q10" s="55">
        <v>0.221</v>
      </c>
      <c r="R10" s="55">
        <v>0</v>
      </c>
      <c r="S10" s="55">
        <v>1E-3</v>
      </c>
      <c r="T10" s="55">
        <v>0.159</v>
      </c>
      <c r="U10" s="55">
        <v>0</v>
      </c>
      <c r="V10" s="55">
        <v>0</v>
      </c>
      <c r="W10" s="55">
        <v>4.5999999999999999E-2</v>
      </c>
      <c r="X10" s="55">
        <v>0.19700000000000001</v>
      </c>
      <c r="Y10" s="55">
        <v>8.1000000000000003E-2</v>
      </c>
      <c r="Z10" s="55">
        <v>5.7000000000000002E-2</v>
      </c>
      <c r="AA10" s="55">
        <v>0</v>
      </c>
      <c r="AB10" s="55">
        <v>1E-3</v>
      </c>
      <c r="AC10" s="55"/>
      <c r="AD10" s="55">
        <v>0</v>
      </c>
      <c r="AE10" s="55">
        <v>0</v>
      </c>
      <c r="AF10" s="55">
        <v>0</v>
      </c>
      <c r="AG10" s="55">
        <v>0</v>
      </c>
      <c r="AH10" s="55">
        <v>0</v>
      </c>
      <c r="AI10" s="55">
        <v>0</v>
      </c>
      <c r="AJ10" s="55">
        <v>0</v>
      </c>
      <c r="AK10" s="55">
        <v>0</v>
      </c>
      <c r="AL10" s="55"/>
      <c r="AM10" s="55">
        <v>2.2610000000000001</v>
      </c>
      <c r="AN10" s="55">
        <v>0</v>
      </c>
      <c r="AO10" s="55">
        <v>2.2610000000000001</v>
      </c>
      <c r="AP10" s="55">
        <v>0</v>
      </c>
      <c r="AQ10" s="55">
        <v>0</v>
      </c>
      <c r="AR10" s="55">
        <v>0</v>
      </c>
      <c r="AS10" s="55">
        <v>0</v>
      </c>
      <c r="AT10" s="55">
        <v>0</v>
      </c>
      <c r="BE10" s="56">
        <v>150.15015015015015</v>
      </c>
      <c r="BF10" s="56">
        <v>3324.9940087623222</v>
      </c>
      <c r="BH10" s="43">
        <v>3.5</v>
      </c>
      <c r="BI10" s="43">
        <v>52.4</v>
      </c>
      <c r="BJ10" s="43">
        <v>43.8</v>
      </c>
      <c r="BK10" s="43">
        <v>0.3</v>
      </c>
      <c r="BM10" s="57">
        <v>0</v>
      </c>
      <c r="BN10" s="57">
        <v>194.41100601891659</v>
      </c>
      <c r="BO10" s="57">
        <v>0</v>
      </c>
      <c r="BP10" s="57">
        <v>117.08225852679851</v>
      </c>
      <c r="BQ10" s="57">
        <v>0.64488392089423907</v>
      </c>
      <c r="BR10" s="57">
        <v>24.672781121620329</v>
      </c>
    </row>
    <row r="11" spans="1:70" x14ac:dyDescent="0.25">
      <c r="G11" s="43">
        <v>5</v>
      </c>
      <c r="H11" s="43">
        <v>2007</v>
      </c>
      <c r="I11" s="47">
        <v>405616</v>
      </c>
      <c r="J11" s="47">
        <v>5757.5</v>
      </c>
      <c r="K11" s="51">
        <v>6323</v>
      </c>
      <c r="L11" s="51">
        <f t="shared" si="0"/>
        <v>14194.459784623881</v>
      </c>
      <c r="N11" s="54">
        <v>3.1761308950914301E-2</v>
      </c>
      <c r="O11" s="55">
        <v>0.38900000000000001</v>
      </c>
      <c r="P11" s="55">
        <v>0</v>
      </c>
      <c r="Q11" s="55">
        <v>0.22900000000000001</v>
      </c>
      <c r="R11" s="55">
        <v>0</v>
      </c>
      <c r="S11" s="55">
        <v>1E-3</v>
      </c>
      <c r="T11" s="55">
        <v>0.159</v>
      </c>
      <c r="U11" s="55">
        <v>0</v>
      </c>
      <c r="V11" s="55">
        <v>0</v>
      </c>
      <c r="W11" s="55">
        <v>4.5999999999999999E-2</v>
      </c>
      <c r="X11" s="55">
        <v>0.20499999999999999</v>
      </c>
      <c r="Y11" s="55">
        <v>8.1000000000000003E-2</v>
      </c>
      <c r="Z11" s="55">
        <v>5.7000000000000002E-2</v>
      </c>
      <c r="AA11" s="55">
        <v>0</v>
      </c>
      <c r="AB11" s="55">
        <v>1E-3</v>
      </c>
      <c r="AC11" s="55"/>
      <c r="AD11" s="55">
        <v>0</v>
      </c>
      <c r="AE11" s="55">
        <v>0</v>
      </c>
      <c r="AF11" s="55">
        <v>0</v>
      </c>
      <c r="AG11" s="55">
        <v>0</v>
      </c>
      <c r="AH11" s="55">
        <v>0</v>
      </c>
      <c r="AI11" s="55">
        <v>0</v>
      </c>
      <c r="AJ11" s="55">
        <v>0</v>
      </c>
      <c r="AK11" s="55">
        <v>0</v>
      </c>
      <c r="AL11" s="55"/>
      <c r="AM11" s="55">
        <v>2.2959999999999998</v>
      </c>
      <c r="AN11" s="55">
        <v>0</v>
      </c>
      <c r="AO11" s="55">
        <v>2.2959999999999998</v>
      </c>
      <c r="AP11" s="55">
        <v>0</v>
      </c>
      <c r="AQ11" s="55">
        <v>0</v>
      </c>
      <c r="AR11" s="55">
        <v>0</v>
      </c>
      <c r="AS11" s="55">
        <v>0</v>
      </c>
      <c r="AT11" s="55">
        <v>0</v>
      </c>
      <c r="BE11" s="56">
        <v>153.40867755393816</v>
      </c>
      <c r="BF11" s="56">
        <v>3203.9807010309278</v>
      </c>
      <c r="BH11" s="43">
        <v>4.4000000000000004</v>
      </c>
      <c r="BI11" s="43">
        <v>49.7</v>
      </c>
      <c r="BJ11" s="43">
        <v>45.5</v>
      </c>
      <c r="BK11" s="43">
        <v>0.4</v>
      </c>
      <c r="BM11" s="57">
        <v>0</v>
      </c>
      <c r="BN11" s="57">
        <v>197.42046431642305</v>
      </c>
      <c r="BO11" s="57">
        <v>0</v>
      </c>
      <c r="BP11" s="57">
        <v>112.99799369446833</v>
      </c>
      <c r="BQ11" s="57">
        <v>0.78819145887073661</v>
      </c>
      <c r="BR11" s="57">
        <v>24.816088659596829</v>
      </c>
    </row>
    <row r="12" spans="1:70" x14ac:dyDescent="0.25">
      <c r="G12" s="43">
        <v>6</v>
      </c>
      <c r="H12" s="43">
        <v>2008</v>
      </c>
      <c r="I12" s="47">
        <v>407832</v>
      </c>
      <c r="J12" s="47">
        <v>6128.7</v>
      </c>
      <c r="K12" s="51">
        <v>6534.6</v>
      </c>
      <c r="L12" s="51">
        <f t="shared" si="0"/>
        <v>15027.511328193963</v>
      </c>
      <c r="N12" s="54">
        <v>3.6294173829990499E-2</v>
      </c>
      <c r="O12" s="55">
        <v>0.49299999999999999</v>
      </c>
      <c r="P12" s="55">
        <v>0</v>
      </c>
      <c r="Q12" s="55">
        <v>0.33300000000000002</v>
      </c>
      <c r="R12" s="55">
        <v>0</v>
      </c>
      <c r="S12" s="55">
        <v>1E-3</v>
      </c>
      <c r="T12" s="55">
        <v>0.159</v>
      </c>
      <c r="U12" s="55">
        <v>0</v>
      </c>
      <c r="V12" s="55">
        <v>0</v>
      </c>
      <c r="W12" s="55">
        <v>4.8000000000000001E-2</v>
      </c>
      <c r="X12" s="55">
        <v>0.309</v>
      </c>
      <c r="Y12" s="55">
        <v>0.08</v>
      </c>
      <c r="Z12" s="55">
        <v>5.6000000000000001E-2</v>
      </c>
      <c r="AA12" s="55">
        <v>0</v>
      </c>
      <c r="AB12" s="55">
        <v>1E-3</v>
      </c>
      <c r="AC12" s="55"/>
      <c r="AD12" s="55">
        <v>0</v>
      </c>
      <c r="AE12" s="55">
        <v>0</v>
      </c>
      <c r="AF12" s="55">
        <v>0</v>
      </c>
      <c r="AG12" s="55">
        <v>0</v>
      </c>
      <c r="AH12" s="55">
        <v>0</v>
      </c>
      <c r="AI12" s="55">
        <v>0</v>
      </c>
      <c r="AJ12" s="55">
        <v>0</v>
      </c>
      <c r="AK12" s="55">
        <v>0</v>
      </c>
      <c r="AL12" s="55"/>
      <c r="AM12" s="55">
        <v>2.3119999999999998</v>
      </c>
      <c r="AN12" s="55">
        <v>0</v>
      </c>
      <c r="AO12" s="55">
        <v>2.3119999999999998</v>
      </c>
      <c r="AP12" s="55">
        <v>0</v>
      </c>
      <c r="AQ12" s="55">
        <v>0</v>
      </c>
      <c r="AR12" s="55">
        <v>0</v>
      </c>
      <c r="AS12" s="55">
        <v>0</v>
      </c>
      <c r="AT12" s="55">
        <v>0</v>
      </c>
      <c r="BE12" s="56">
        <v>148.13499872983419</v>
      </c>
      <c r="BF12" s="56">
        <v>3199.5731095041328</v>
      </c>
      <c r="BH12" s="43">
        <v>6</v>
      </c>
      <c r="BI12" s="43">
        <v>48.7</v>
      </c>
      <c r="BJ12" s="43">
        <v>44.9</v>
      </c>
      <c r="BK12" s="43">
        <v>0.4</v>
      </c>
      <c r="BM12" s="57">
        <v>0</v>
      </c>
      <c r="BN12" s="57">
        <v>198.79621668099742</v>
      </c>
      <c r="BO12" s="57">
        <v>0</v>
      </c>
      <c r="BP12" s="57">
        <v>177.67746250119421</v>
      </c>
      <c r="BQ12" s="57">
        <v>0.90761440718448461</v>
      </c>
      <c r="BR12" s="57">
        <v>25.007165376898826</v>
      </c>
    </row>
    <row r="13" spans="1:70" x14ac:dyDescent="0.25">
      <c r="G13" s="43">
        <v>7</v>
      </c>
      <c r="H13" s="43">
        <v>2009</v>
      </c>
      <c r="I13" s="47">
        <v>410926</v>
      </c>
      <c r="J13" s="47">
        <v>6138.6</v>
      </c>
      <c r="K13" s="51">
        <v>6373.7</v>
      </c>
      <c r="L13" s="51">
        <f t="shared" si="0"/>
        <v>14938.456072382862</v>
      </c>
      <c r="N13" s="54">
        <v>1.7655047532820298E-2</v>
      </c>
      <c r="O13" s="55">
        <v>0.44600000000000001</v>
      </c>
      <c r="P13" s="55">
        <v>0</v>
      </c>
      <c r="Q13" s="55">
        <v>0.29799999999999999</v>
      </c>
      <c r="R13" s="55">
        <v>0</v>
      </c>
      <c r="S13" s="55">
        <v>1E-3</v>
      </c>
      <c r="T13" s="55">
        <v>0.14699999999999999</v>
      </c>
      <c r="U13" s="55">
        <v>0</v>
      </c>
      <c r="V13" s="55">
        <v>0</v>
      </c>
      <c r="W13" s="55">
        <v>7.4999999999999997E-2</v>
      </c>
      <c r="X13" s="55">
        <v>0.248</v>
      </c>
      <c r="Y13" s="55">
        <v>6.8000000000000005E-2</v>
      </c>
      <c r="Z13" s="55">
        <v>5.3999999999999999E-2</v>
      </c>
      <c r="AA13" s="55">
        <v>1E-3</v>
      </c>
      <c r="AB13" s="55">
        <v>1E-3</v>
      </c>
      <c r="AC13" s="55"/>
      <c r="AD13" s="55">
        <v>0</v>
      </c>
      <c r="AE13" s="55">
        <v>0</v>
      </c>
      <c r="AF13" s="55">
        <v>0</v>
      </c>
      <c r="AG13" s="55">
        <v>0</v>
      </c>
      <c r="AH13" s="55">
        <v>0</v>
      </c>
      <c r="AI13" s="55">
        <v>0</v>
      </c>
      <c r="AJ13" s="55">
        <v>0</v>
      </c>
      <c r="AK13" s="55">
        <v>0</v>
      </c>
      <c r="AL13" s="55"/>
      <c r="AM13" s="55">
        <v>2.1680000000000001</v>
      </c>
      <c r="AN13" s="55">
        <v>0</v>
      </c>
      <c r="AO13" s="55">
        <v>2.1680000000000001</v>
      </c>
      <c r="AP13" s="55">
        <v>0</v>
      </c>
      <c r="AQ13" s="55">
        <v>0</v>
      </c>
      <c r="AR13" s="55">
        <v>0</v>
      </c>
      <c r="AS13" s="55">
        <v>0</v>
      </c>
      <c r="AT13" s="55">
        <v>0</v>
      </c>
      <c r="BE13" s="56">
        <v>136.49885152690439</v>
      </c>
      <c r="BF13" s="56">
        <v>3396.4572183908049</v>
      </c>
      <c r="BH13" s="43">
        <v>6.2</v>
      </c>
      <c r="BI13" s="43">
        <v>47.2</v>
      </c>
      <c r="BJ13" s="43">
        <v>46.1</v>
      </c>
      <c r="BK13" s="43">
        <v>0.5</v>
      </c>
      <c r="BM13" s="57">
        <v>0</v>
      </c>
      <c r="BN13" s="57">
        <v>186.41444539982803</v>
      </c>
      <c r="BO13" s="57">
        <v>0</v>
      </c>
      <c r="BP13" s="57">
        <v>153.02856596923664</v>
      </c>
      <c r="BQ13" s="57">
        <v>0.93149899684723414</v>
      </c>
      <c r="BR13" s="57">
        <v>52.761058565013847</v>
      </c>
    </row>
    <row r="14" spans="1:70" x14ac:dyDescent="0.25">
      <c r="G14" s="43">
        <v>8</v>
      </c>
      <c r="H14" s="43">
        <v>2010</v>
      </c>
      <c r="I14" s="47">
        <v>414027</v>
      </c>
      <c r="J14" s="47">
        <v>6599.5</v>
      </c>
      <c r="K14" s="51">
        <v>6599.5</v>
      </c>
      <c r="L14" s="51">
        <f t="shared" si="0"/>
        <v>15939.781705057883</v>
      </c>
      <c r="N14" s="54">
        <v>7.3831420582850998E-2</v>
      </c>
      <c r="O14" s="55">
        <v>0.503</v>
      </c>
      <c r="P14" s="55">
        <v>0</v>
      </c>
      <c r="Q14" s="55">
        <v>0.33800000000000002</v>
      </c>
      <c r="R14" s="55">
        <v>0</v>
      </c>
      <c r="S14" s="55">
        <v>5.0000000000000001E-3</v>
      </c>
      <c r="T14" s="55">
        <v>0.16</v>
      </c>
      <c r="U14" s="55">
        <v>0</v>
      </c>
      <c r="V14" s="55">
        <v>0</v>
      </c>
      <c r="W14" s="55">
        <v>4.2999999999999997E-2</v>
      </c>
      <c r="X14" s="55">
        <v>0.28100000000000003</v>
      </c>
      <c r="Y14" s="55">
        <v>7.0000000000000007E-2</v>
      </c>
      <c r="Z14" s="55">
        <v>0.10199999999999999</v>
      </c>
      <c r="AA14" s="55">
        <v>5.0000000000000001E-3</v>
      </c>
      <c r="AB14" s="55">
        <v>3.0000000000000001E-3</v>
      </c>
      <c r="AC14" s="55"/>
      <c r="AD14" s="55">
        <v>0</v>
      </c>
      <c r="AE14" s="55">
        <v>0</v>
      </c>
      <c r="AF14" s="55">
        <v>0</v>
      </c>
      <c r="AG14" s="55">
        <v>0</v>
      </c>
      <c r="AH14" s="55">
        <v>0</v>
      </c>
      <c r="AI14" s="55">
        <v>0</v>
      </c>
      <c r="AJ14" s="55">
        <v>0</v>
      </c>
      <c r="AK14" s="55">
        <v>0</v>
      </c>
      <c r="AL14" s="55"/>
      <c r="AM14" s="55">
        <v>2.1139999999999999</v>
      </c>
      <c r="AN14" s="55">
        <v>0</v>
      </c>
      <c r="AO14" s="55">
        <v>2.113</v>
      </c>
      <c r="AP14" s="55">
        <v>0</v>
      </c>
      <c r="AQ14" s="55">
        <v>0</v>
      </c>
      <c r="AR14" s="55">
        <v>1E-3</v>
      </c>
      <c r="AS14" s="55">
        <v>0</v>
      </c>
      <c r="AT14" s="55">
        <v>0</v>
      </c>
      <c r="BE14" s="56">
        <v>141.82871152555265</v>
      </c>
      <c r="BF14" s="56">
        <v>3199.2594978632478</v>
      </c>
      <c r="BH14" s="43">
        <v>4.7</v>
      </c>
      <c r="BI14" s="43">
        <v>46.2</v>
      </c>
      <c r="BJ14" s="43">
        <v>48.6</v>
      </c>
      <c r="BK14" s="43">
        <v>0.5</v>
      </c>
      <c r="BM14" s="57">
        <v>5.8469475494411012E-2</v>
      </c>
      <c r="BN14" s="57">
        <v>181.77128116938951</v>
      </c>
      <c r="BO14" s="57">
        <v>0</v>
      </c>
      <c r="BP14" s="57">
        <v>177.67746250119421</v>
      </c>
      <c r="BQ14" s="57">
        <v>4.636261584025986</v>
      </c>
      <c r="BR14" s="57">
        <v>62.795237412821251</v>
      </c>
    </row>
    <row r="15" spans="1:70" x14ac:dyDescent="0.25">
      <c r="G15" s="43">
        <v>9</v>
      </c>
      <c r="H15" s="43">
        <v>2011</v>
      </c>
      <c r="I15" s="47">
        <v>414989</v>
      </c>
      <c r="J15" s="47">
        <v>6874.9</v>
      </c>
      <c r="K15" s="51">
        <v>6719.8</v>
      </c>
      <c r="L15" s="51">
        <f t="shared" si="0"/>
        <v>16566.46320745851</v>
      </c>
      <c r="N15" s="54">
        <v>0.1073708</v>
      </c>
      <c r="O15" s="55">
        <v>0.496</v>
      </c>
      <c r="P15" s="55">
        <v>0</v>
      </c>
      <c r="Q15" s="55">
        <v>0.32600000000000001</v>
      </c>
      <c r="R15" s="55">
        <v>0</v>
      </c>
      <c r="S15" s="55">
        <v>7.0000000000000001E-3</v>
      </c>
      <c r="T15" s="55">
        <v>0.16300000000000001</v>
      </c>
      <c r="U15" s="55">
        <v>0</v>
      </c>
      <c r="V15" s="55">
        <v>0</v>
      </c>
      <c r="W15" s="55">
        <v>4.2000000000000003E-2</v>
      </c>
      <c r="X15" s="55">
        <v>0.28199999999999997</v>
      </c>
      <c r="Y15" s="55">
        <v>6.9000000000000006E-2</v>
      </c>
      <c r="Z15" s="55">
        <v>9.6000000000000002E-2</v>
      </c>
      <c r="AA15" s="55">
        <v>5.0000000000000001E-3</v>
      </c>
      <c r="AB15" s="55">
        <v>3.0000000000000001E-3</v>
      </c>
      <c r="AC15" s="55"/>
      <c r="AD15" s="55">
        <v>5.0000000000000001E-3</v>
      </c>
      <c r="AE15" s="55">
        <v>0</v>
      </c>
      <c r="AF15" s="55">
        <v>0</v>
      </c>
      <c r="AG15" s="55">
        <v>0</v>
      </c>
      <c r="AH15" s="55">
        <v>0</v>
      </c>
      <c r="AI15" s="55">
        <v>5.0000000000000001E-3</v>
      </c>
      <c r="AJ15" s="55">
        <v>0</v>
      </c>
      <c r="AK15" s="55">
        <v>0</v>
      </c>
      <c r="AL15" s="55"/>
      <c r="AM15" s="55">
        <v>2.1789999999999998</v>
      </c>
      <c r="AN15" s="55">
        <v>0</v>
      </c>
      <c r="AO15" s="55">
        <v>2.169</v>
      </c>
      <c r="AP15" s="55">
        <v>0</v>
      </c>
      <c r="AQ15" s="55">
        <v>0</v>
      </c>
      <c r="AR15" s="55">
        <v>0.01</v>
      </c>
      <c r="AS15" s="55">
        <v>0</v>
      </c>
      <c r="AT15" s="55">
        <v>0</v>
      </c>
      <c r="BE15" s="56">
        <v>139.01547309121349</v>
      </c>
      <c r="BF15" s="56">
        <v>3313.4799243294619</v>
      </c>
      <c r="BH15" s="43">
        <v>5.5</v>
      </c>
      <c r="BI15" s="43">
        <v>44.9</v>
      </c>
      <c r="BJ15" s="43">
        <v>48.8</v>
      </c>
      <c r="BK15" s="43">
        <v>0.8</v>
      </c>
      <c r="BM15" s="57">
        <v>0.85124677558039563</v>
      </c>
      <c r="BN15" s="57">
        <v>187.36027515047292</v>
      </c>
      <c r="BO15" s="57">
        <v>3.68</v>
      </c>
      <c r="BP15" s="57">
        <v>178.27635043469954</v>
      </c>
      <c r="BQ15" s="57">
        <v>5.4845227858985384</v>
      </c>
      <c r="BR15" s="57">
        <v>51.080204452087507</v>
      </c>
    </row>
    <row r="16" spans="1:70" x14ac:dyDescent="0.25">
      <c r="G16" s="43">
        <v>10</v>
      </c>
      <c r="H16" s="43">
        <v>2012</v>
      </c>
      <c r="I16" s="47">
        <v>417546</v>
      </c>
      <c r="J16" s="47">
        <v>7208.8</v>
      </c>
      <c r="K16" s="51">
        <v>6911.4</v>
      </c>
      <c r="L16" s="51">
        <f t="shared" si="0"/>
        <v>17264.684609599899</v>
      </c>
      <c r="N16" s="54">
        <v>0.131497861935819</v>
      </c>
      <c r="O16" s="55">
        <v>0.50700000000000001</v>
      </c>
      <c r="P16" s="55">
        <v>0</v>
      </c>
      <c r="Q16" s="55">
        <v>0.32800000000000001</v>
      </c>
      <c r="R16" s="55">
        <v>0</v>
      </c>
      <c r="S16" s="55">
        <v>8.9999999999999993E-3</v>
      </c>
      <c r="T16" s="55">
        <v>0.17</v>
      </c>
      <c r="U16" s="55">
        <v>0</v>
      </c>
      <c r="V16" s="55">
        <v>0</v>
      </c>
      <c r="W16" s="55">
        <v>4.3999999999999997E-2</v>
      </c>
      <c r="X16" s="55">
        <v>0.27800000000000002</v>
      </c>
      <c r="Y16" s="55">
        <v>7.1999999999999995E-2</v>
      </c>
      <c r="Z16" s="55">
        <v>0.105</v>
      </c>
      <c r="AA16" s="55">
        <v>5.0000000000000001E-3</v>
      </c>
      <c r="AB16" s="55">
        <v>3.0000000000000001E-3</v>
      </c>
      <c r="AC16" s="55"/>
      <c r="AD16" s="55">
        <v>8.0000000000000002E-3</v>
      </c>
      <c r="AE16" s="55">
        <v>0</v>
      </c>
      <c r="AF16" s="55">
        <v>0</v>
      </c>
      <c r="AG16" s="55">
        <v>0</v>
      </c>
      <c r="AH16" s="55">
        <v>0</v>
      </c>
      <c r="AI16" s="55">
        <v>8.0000000000000002E-3</v>
      </c>
      <c r="AJ16" s="55">
        <v>0</v>
      </c>
      <c r="AK16" s="55">
        <v>0</v>
      </c>
      <c r="AL16" s="55"/>
      <c r="AM16" s="55">
        <v>2.294</v>
      </c>
      <c r="AN16" s="55">
        <v>0</v>
      </c>
      <c r="AO16" s="55">
        <v>2.2679999999999998</v>
      </c>
      <c r="AP16" s="55">
        <v>0</v>
      </c>
      <c r="AQ16" s="55">
        <v>0</v>
      </c>
      <c r="AR16" s="55">
        <v>2.5999999999999999E-2</v>
      </c>
      <c r="AS16" s="55">
        <v>0</v>
      </c>
      <c r="AT16" s="55">
        <v>4.4408920985006262E-16</v>
      </c>
      <c r="BE16" s="56">
        <v>141.39016311914219</v>
      </c>
      <c r="BF16" s="56">
        <v>3237.4235787321059</v>
      </c>
      <c r="BH16" s="43">
        <v>4.5</v>
      </c>
      <c r="BI16" s="43">
        <v>44.8</v>
      </c>
      <c r="BJ16" s="43">
        <v>50.3</v>
      </c>
      <c r="BK16" s="43">
        <v>0.3</v>
      </c>
      <c r="BM16" s="57">
        <v>2.1999999999999997</v>
      </c>
      <c r="BN16" s="57">
        <v>197.24849527085124</v>
      </c>
      <c r="BO16" s="57">
        <v>5.82</v>
      </c>
      <c r="BP16" s="57">
        <v>179.38931307920129</v>
      </c>
      <c r="BQ16" s="57">
        <v>7.948648132225089</v>
      </c>
      <c r="BR16" s="57">
        <v>60.446976210948698</v>
      </c>
    </row>
    <row r="17" spans="7:70" x14ac:dyDescent="0.25">
      <c r="G17" s="43">
        <v>11</v>
      </c>
      <c r="H17" s="43">
        <v>2013</v>
      </c>
      <c r="I17" s="47">
        <v>421364</v>
      </c>
      <c r="J17" s="47">
        <v>7671.3</v>
      </c>
      <c r="K17" s="51">
        <v>7220.5</v>
      </c>
      <c r="L17" s="51">
        <f t="shared" si="0"/>
        <v>18205.874255987696</v>
      </c>
      <c r="N17" s="54">
        <v>0.146034060758267</v>
      </c>
      <c r="O17" s="55">
        <v>0.52600000000000002</v>
      </c>
      <c r="P17" s="55">
        <v>0</v>
      </c>
      <c r="Q17" s="55">
        <v>0.34699999999999998</v>
      </c>
      <c r="R17" s="55">
        <v>0</v>
      </c>
      <c r="S17" s="55">
        <v>8.9999999999999993E-3</v>
      </c>
      <c r="T17" s="55">
        <v>0.17</v>
      </c>
      <c r="U17" s="55">
        <v>0</v>
      </c>
      <c r="V17" s="55">
        <v>0</v>
      </c>
      <c r="W17" s="55">
        <v>4.7E-2</v>
      </c>
      <c r="X17" s="55">
        <v>0.28399999999999997</v>
      </c>
      <c r="Y17" s="55">
        <v>7.1999999999999995E-2</v>
      </c>
      <c r="Z17" s="55">
        <v>0.11600000000000001</v>
      </c>
      <c r="AA17" s="55">
        <v>5.0000000000000001E-3</v>
      </c>
      <c r="AB17" s="55">
        <v>3.0000000000000001E-3</v>
      </c>
      <c r="AC17" s="55"/>
      <c r="AD17" s="55">
        <v>1E-3</v>
      </c>
      <c r="AE17" s="55">
        <v>0</v>
      </c>
      <c r="AF17" s="55">
        <v>0</v>
      </c>
      <c r="AG17" s="55">
        <v>0</v>
      </c>
      <c r="AH17" s="55">
        <v>0</v>
      </c>
      <c r="AI17" s="55">
        <v>1E-3</v>
      </c>
      <c r="AJ17" s="55">
        <v>0</v>
      </c>
      <c r="AK17" s="55">
        <v>0</v>
      </c>
      <c r="AL17" s="55"/>
      <c r="AM17" s="55">
        <v>2.2509999999999999</v>
      </c>
      <c r="AN17" s="55">
        <v>0</v>
      </c>
      <c r="AO17" s="55">
        <v>2.2160000000000002</v>
      </c>
      <c r="AP17" s="55">
        <v>0</v>
      </c>
      <c r="AQ17" s="55">
        <v>0</v>
      </c>
      <c r="AR17" s="55">
        <v>3.5000000000000003E-2</v>
      </c>
      <c r="AS17" s="55">
        <v>0</v>
      </c>
      <c r="AT17" s="55">
        <v>-4.4408920985006262E-16</v>
      </c>
      <c r="AV17" s="58">
        <v>0.16889999999999999</v>
      </c>
      <c r="AW17" s="58"/>
      <c r="AX17" s="59">
        <v>0.17799999999999999</v>
      </c>
      <c r="AY17" s="59"/>
      <c r="AZ17" s="59"/>
      <c r="BA17" s="59"/>
      <c r="BB17" s="59"/>
      <c r="BC17" s="59"/>
      <c r="BE17" s="56">
        <v>121.27914068241397</v>
      </c>
      <c r="BF17" s="56">
        <v>3194.5584765177546</v>
      </c>
      <c r="BH17" s="43">
        <v>5.0999999999999996</v>
      </c>
      <c r="BI17" s="43">
        <v>42.2</v>
      </c>
      <c r="BJ17" s="43">
        <v>52.4</v>
      </c>
      <c r="BK17" s="43">
        <v>0.3</v>
      </c>
      <c r="BM17" s="57">
        <v>3.0405846947549442</v>
      </c>
      <c r="BN17" s="57">
        <v>193.55116079105761</v>
      </c>
      <c r="BO17" s="57">
        <v>6.36</v>
      </c>
      <c r="BP17" s="57">
        <v>180.95635043469954</v>
      </c>
      <c r="BQ17" s="57">
        <v>11.260771949937899</v>
      </c>
      <c r="BR17" s="57">
        <v>77.110585650138532</v>
      </c>
    </row>
    <row r="18" spans="7:70" x14ac:dyDescent="0.25">
      <c r="G18" s="43">
        <v>12</v>
      </c>
      <c r="H18" s="43">
        <v>2014</v>
      </c>
      <c r="I18" s="47">
        <v>425384</v>
      </c>
      <c r="J18" s="47">
        <v>8092.9</v>
      </c>
      <c r="K18" s="51">
        <v>7470.4</v>
      </c>
      <c r="L18" s="51">
        <f t="shared" si="0"/>
        <v>19024.928064995391</v>
      </c>
      <c r="N18" s="54">
        <v>0.14619678891890001</v>
      </c>
      <c r="O18" s="55">
        <v>0.54400000000000004</v>
      </c>
      <c r="P18" s="55">
        <v>0</v>
      </c>
      <c r="Q18" s="55">
        <v>0.35799999999999998</v>
      </c>
      <c r="R18" s="55">
        <v>0</v>
      </c>
      <c r="S18" s="55">
        <v>1.0999999999999999E-2</v>
      </c>
      <c r="T18" s="55">
        <v>0.17499999999999999</v>
      </c>
      <c r="U18" s="55">
        <v>0</v>
      </c>
      <c r="V18" s="55">
        <v>0</v>
      </c>
      <c r="W18" s="55">
        <v>4.7E-2</v>
      </c>
      <c r="X18" s="55">
        <v>0.29399999999999998</v>
      </c>
      <c r="Y18" s="55">
        <v>7.1999999999999995E-2</v>
      </c>
      <c r="Z18" s="55">
        <v>0.123</v>
      </c>
      <c r="AA18" s="55">
        <v>5.0000000000000001E-3</v>
      </c>
      <c r="AB18" s="55">
        <v>2E-3</v>
      </c>
      <c r="AC18" s="55"/>
      <c r="AD18" s="55">
        <v>1E-3</v>
      </c>
      <c r="AE18" s="55">
        <v>0</v>
      </c>
      <c r="AF18" s="55">
        <v>0</v>
      </c>
      <c r="AG18" s="55">
        <v>0</v>
      </c>
      <c r="AH18" s="55">
        <v>0</v>
      </c>
      <c r="AI18" s="55">
        <v>1E-3</v>
      </c>
      <c r="AJ18" s="55">
        <v>0</v>
      </c>
      <c r="AK18" s="55">
        <v>0</v>
      </c>
      <c r="AL18" s="55"/>
      <c r="AM18" s="55">
        <v>2.2450000000000001</v>
      </c>
      <c r="AN18" s="55">
        <v>0</v>
      </c>
      <c r="AO18" s="55">
        <v>2.17</v>
      </c>
      <c r="AP18" s="55">
        <v>0</v>
      </c>
      <c r="AQ18" s="55">
        <v>0</v>
      </c>
      <c r="AR18" s="55">
        <v>7.4999999999999997E-2</v>
      </c>
      <c r="AS18" s="55">
        <v>0</v>
      </c>
      <c r="AT18" s="55">
        <v>0</v>
      </c>
      <c r="AV18" s="60">
        <v>0.12479999999999999</v>
      </c>
      <c r="AW18" s="60"/>
      <c r="AX18" s="59">
        <v>0.17799999999999999</v>
      </c>
      <c r="AY18" s="59"/>
      <c r="AZ18" s="59"/>
      <c r="BA18" s="59"/>
      <c r="BB18" s="59"/>
      <c r="BC18" s="59"/>
      <c r="BE18" s="56">
        <v>118.66670059694975</v>
      </c>
      <c r="BF18" s="56">
        <v>3177.7028781038375</v>
      </c>
      <c r="BH18" s="43">
        <v>5.4</v>
      </c>
      <c r="BI18" s="43">
        <v>41.7</v>
      </c>
      <c r="BJ18" s="43">
        <v>52.6</v>
      </c>
      <c r="BK18" s="56">
        <v>0.3</v>
      </c>
      <c r="BM18" s="51">
        <v>6.4343938091143578</v>
      </c>
      <c r="BN18" s="51">
        <v>193.0352536543422</v>
      </c>
      <c r="BO18" s="51">
        <v>8.64</v>
      </c>
      <c r="BP18" s="51">
        <v>185.62042514569598</v>
      </c>
      <c r="BQ18" s="51">
        <v>11.803047673640965</v>
      </c>
      <c r="BR18" s="51">
        <v>80.733973440336314</v>
      </c>
    </row>
    <row r="19" spans="7:70" x14ac:dyDescent="0.25">
      <c r="G19" s="43">
        <v>13</v>
      </c>
      <c r="H19" s="43">
        <v>2015</v>
      </c>
      <c r="I19" s="47">
        <v>429344</v>
      </c>
      <c r="J19" s="47">
        <v>8788.4</v>
      </c>
      <c r="K19" s="51">
        <v>7930.2</v>
      </c>
      <c r="L19" s="51">
        <f>(J19*1000000)/I19</f>
        <v>20469.367220690168</v>
      </c>
      <c r="U19" s="55"/>
      <c r="AV19" s="60">
        <v>0.12670000000000001</v>
      </c>
      <c r="AW19" s="61"/>
      <c r="AX19" s="59">
        <v>0.13730000000000001</v>
      </c>
      <c r="AY19" s="59"/>
      <c r="AZ19" s="59"/>
      <c r="BA19" s="59">
        <v>1.35</v>
      </c>
      <c r="BB19" s="59">
        <v>1.26</v>
      </c>
      <c r="BC19" s="59"/>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svi6af4wQ92U6/yySomBDBhfLfF1qDwA5SRBQrcGLQ9fT4hkJJ2Wc5Dgsmzu41mKP8mtV60P2CY3hO3vt+6gVA==" saltValue="Sc9yVxqKSxyK65i1CT0ECQ=="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topLeftCell="AT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65</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102</v>
      </c>
      <c r="D4" s="51">
        <v>41542</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16305526</v>
      </c>
      <c r="J9" s="47">
        <v>545609</v>
      </c>
      <c r="K9" s="51">
        <v>592792.9</v>
      </c>
      <c r="L9" s="51">
        <f>(J9*1000000)/I9</f>
        <v>33461.600686785569</v>
      </c>
      <c r="N9" s="54">
        <v>2.4257202727228099E-2</v>
      </c>
      <c r="O9" s="55">
        <v>54.179000000000002</v>
      </c>
      <c r="P9" s="55">
        <v>1.55</v>
      </c>
      <c r="Q9" s="55">
        <v>18.631</v>
      </c>
      <c r="R9" s="55">
        <v>20.507000000000001</v>
      </c>
      <c r="S9" s="55">
        <v>0.59599999999999997</v>
      </c>
      <c r="T9" s="55">
        <v>9</v>
      </c>
      <c r="U9" s="55">
        <v>3.8490000000000002</v>
      </c>
      <c r="V9" s="55">
        <v>4.5999999999999999E-2</v>
      </c>
      <c r="W9" s="55">
        <v>17.018000000000001</v>
      </c>
      <c r="X9" s="55">
        <v>15.237</v>
      </c>
      <c r="Y9" s="55">
        <v>10.743</v>
      </c>
      <c r="Z9" s="55">
        <v>6.9320000000000004</v>
      </c>
      <c r="AA9" s="55">
        <v>4.1660000000000004</v>
      </c>
      <c r="AB9" s="55">
        <v>8.3000000000000004E-2</v>
      </c>
      <c r="AC9" s="55"/>
      <c r="AD9" s="55">
        <v>178.49600000000001</v>
      </c>
      <c r="AE9" s="55">
        <v>16.916</v>
      </c>
      <c r="AF9" s="55">
        <v>41.103000000000002</v>
      </c>
      <c r="AG9" s="55">
        <v>111.75700000000001</v>
      </c>
      <c r="AH9" s="55">
        <v>0</v>
      </c>
      <c r="AI9" s="55">
        <v>4.75</v>
      </c>
      <c r="AJ9" s="55">
        <v>3.97</v>
      </c>
      <c r="AK9" s="55">
        <v>0</v>
      </c>
      <c r="AL9" s="55"/>
      <c r="AM9" s="55">
        <v>99.921000000000006</v>
      </c>
      <c r="AN9" s="55">
        <v>23.5</v>
      </c>
      <c r="AO9" s="55">
        <v>2.262</v>
      </c>
      <c r="AP9" s="55">
        <v>61.027000000000001</v>
      </c>
      <c r="AQ9" s="55">
        <v>3.9969999999999999</v>
      </c>
      <c r="AR9" s="55">
        <v>7.4450000000000003</v>
      </c>
      <c r="AS9" s="55">
        <v>1.4279999999999999</v>
      </c>
      <c r="AT9" s="55">
        <v>0.262000000000012</v>
      </c>
      <c r="BE9" s="56">
        <v>142.4190423866736</v>
      </c>
      <c r="BF9" s="56">
        <v>2235.233515664791</v>
      </c>
      <c r="BH9" s="43">
        <v>17.100000000000001</v>
      </c>
      <c r="BI9" s="43">
        <v>61.7</v>
      </c>
      <c r="BJ9" s="43">
        <v>16.5</v>
      </c>
      <c r="BK9" s="43">
        <v>4.7</v>
      </c>
      <c r="BM9" s="57">
        <v>640.04129481530254</v>
      </c>
      <c r="BN9" s="57">
        <v>10164.57437661221</v>
      </c>
      <c r="BO9" s="57">
        <v>22.44079105760963</v>
      </c>
      <c r="BP9" s="57">
        <v>11080.663983949555</v>
      </c>
      <c r="BQ9" s="57">
        <v>733.06311065665386</v>
      </c>
      <c r="BR9" s="57">
        <v>30220.430562416394</v>
      </c>
    </row>
    <row r="10" spans="1:70" x14ac:dyDescent="0.25">
      <c r="G10" s="43">
        <v>4</v>
      </c>
      <c r="H10" s="43">
        <v>2006</v>
      </c>
      <c r="I10" s="47">
        <v>16334210</v>
      </c>
      <c r="J10" s="47">
        <v>579212</v>
      </c>
      <c r="K10" s="51">
        <v>613651.19999999995</v>
      </c>
      <c r="L10" s="51">
        <f t="shared" ref="L10:L24" si="0">(J10*1000000)/I10</f>
        <v>35460.055919447586</v>
      </c>
      <c r="N10" s="54">
        <v>2.7546909936426899E-2</v>
      </c>
      <c r="O10" s="55">
        <v>53.819000000000003</v>
      </c>
      <c r="P10" s="55">
        <v>1.391</v>
      </c>
      <c r="Q10" s="55">
        <v>19.440000000000001</v>
      </c>
      <c r="R10" s="55">
        <v>19.917999999999999</v>
      </c>
      <c r="S10" s="55">
        <v>0.70199999999999996</v>
      </c>
      <c r="T10" s="55">
        <v>9.1039999999999992</v>
      </c>
      <c r="U10" s="55">
        <v>3.2109999999999999</v>
      </c>
      <c r="V10" s="55">
        <v>5.2999999999999999E-2</v>
      </c>
      <c r="W10" s="55">
        <v>16.501999999999999</v>
      </c>
      <c r="X10" s="55">
        <v>15.615</v>
      </c>
      <c r="Y10" s="55">
        <v>10.85</v>
      </c>
      <c r="Z10" s="55">
        <v>7.0750000000000002</v>
      </c>
      <c r="AA10" s="55">
        <v>3.702</v>
      </c>
      <c r="AB10" s="55">
        <v>7.5999999999999998E-2</v>
      </c>
      <c r="AC10" s="55"/>
      <c r="AD10" s="55">
        <v>151.904</v>
      </c>
      <c r="AE10" s="55">
        <v>16.722000000000001</v>
      </c>
      <c r="AF10" s="55">
        <v>17.399999999999999</v>
      </c>
      <c r="AG10" s="55">
        <v>108.55500000000001</v>
      </c>
      <c r="AH10" s="55">
        <v>0</v>
      </c>
      <c r="AI10" s="55">
        <v>5.0369999999999999</v>
      </c>
      <c r="AJ10" s="55">
        <v>4.1900000000000004</v>
      </c>
      <c r="AK10" s="55">
        <v>0</v>
      </c>
      <c r="AL10" s="55"/>
      <c r="AM10" s="55">
        <v>98.832999999999998</v>
      </c>
      <c r="AN10" s="55">
        <v>23.736999999999998</v>
      </c>
      <c r="AO10" s="55">
        <v>2.0950000000000002</v>
      </c>
      <c r="AP10" s="55">
        <v>59.912999999999997</v>
      </c>
      <c r="AQ10" s="55">
        <v>3.4689999999999999</v>
      </c>
      <c r="AR10" s="55">
        <v>8.0510000000000002</v>
      </c>
      <c r="AS10" s="55">
        <v>1.421</v>
      </c>
      <c r="AT10" s="55">
        <v>0.14700000000001201</v>
      </c>
      <c r="BE10" s="56">
        <v>136.15064519963826</v>
      </c>
      <c r="BF10" s="56">
        <v>2203.2148255514726</v>
      </c>
      <c r="BH10" s="43">
        <v>17.399999999999999</v>
      </c>
      <c r="BI10" s="43">
        <v>61.7</v>
      </c>
      <c r="BJ10" s="43">
        <v>16.899999999999999</v>
      </c>
      <c r="BK10" s="43">
        <v>4</v>
      </c>
      <c r="BM10" s="57">
        <v>676.56164426968985</v>
      </c>
      <c r="BN10" s="57">
        <v>10343.250214961306</v>
      </c>
      <c r="BO10" s="57">
        <v>62.163202445781984</v>
      </c>
      <c r="BP10" s="57">
        <v>11426.14884111971</v>
      </c>
      <c r="BQ10" s="57">
        <v>809.46874380757686</v>
      </c>
      <c r="BR10" s="57">
        <v>29385.101475108451</v>
      </c>
    </row>
    <row r="11" spans="1:70" x14ac:dyDescent="0.25">
      <c r="G11" s="43">
        <v>5</v>
      </c>
      <c r="H11" s="43">
        <v>2007</v>
      </c>
      <c r="I11" s="47">
        <v>16357992</v>
      </c>
      <c r="J11" s="47">
        <v>613280</v>
      </c>
      <c r="K11" s="51">
        <v>636346.9</v>
      </c>
      <c r="L11" s="51">
        <f t="shared" si="0"/>
        <v>37491.154171000941</v>
      </c>
      <c r="N11" s="54">
        <v>2.97339329485816E-2</v>
      </c>
      <c r="O11" s="55">
        <v>53.026000000000003</v>
      </c>
      <c r="P11" s="55">
        <v>1.64</v>
      </c>
      <c r="Q11" s="55">
        <v>19.311</v>
      </c>
      <c r="R11" s="55">
        <v>18.506</v>
      </c>
      <c r="S11" s="55">
        <v>1.0149999999999999</v>
      </c>
      <c r="T11" s="55">
        <v>9.2959999999999994</v>
      </c>
      <c r="U11" s="55">
        <v>3.2029999999999998</v>
      </c>
      <c r="V11" s="55">
        <v>5.5E-2</v>
      </c>
      <c r="W11" s="55">
        <v>16.782</v>
      </c>
      <c r="X11" s="55">
        <v>15.683999999999999</v>
      </c>
      <c r="Y11" s="55">
        <v>9.9749999999999996</v>
      </c>
      <c r="Z11" s="55">
        <v>6.81</v>
      </c>
      <c r="AA11" s="55">
        <v>3.7010000000000001</v>
      </c>
      <c r="AB11" s="55">
        <v>7.2999999999999995E-2</v>
      </c>
      <c r="AC11" s="55"/>
      <c r="AD11" s="55">
        <v>150.75899999999999</v>
      </c>
      <c r="AE11" s="55">
        <v>17.202000000000002</v>
      </c>
      <c r="AF11" s="55">
        <v>20.186</v>
      </c>
      <c r="AG11" s="55">
        <v>103.854</v>
      </c>
      <c r="AH11" s="55">
        <v>0</v>
      </c>
      <c r="AI11" s="55">
        <v>5.3579999999999997</v>
      </c>
      <c r="AJ11" s="55">
        <v>4.1589999999999998</v>
      </c>
      <c r="AK11" s="55">
        <v>0</v>
      </c>
      <c r="AL11" s="55"/>
      <c r="AM11" s="55">
        <v>105.16500000000001</v>
      </c>
      <c r="AN11" s="55">
        <v>24.917000000000002</v>
      </c>
      <c r="AO11" s="55">
        <v>2.2189999999999999</v>
      </c>
      <c r="AP11" s="55">
        <v>64.558999999999997</v>
      </c>
      <c r="AQ11" s="55">
        <v>4.2</v>
      </c>
      <c r="AR11" s="55">
        <v>7.5830000000000002</v>
      </c>
      <c r="AS11" s="55">
        <v>1.512</v>
      </c>
      <c r="AT11" s="55">
        <v>0.17500000000001181</v>
      </c>
      <c r="BE11" s="56">
        <v>130.97416302253259</v>
      </c>
      <c r="BF11" s="56">
        <v>2214.3386035155081</v>
      </c>
      <c r="BH11" s="43">
        <v>17.3</v>
      </c>
      <c r="BI11" s="43">
        <v>61.8</v>
      </c>
      <c r="BJ11" s="43">
        <v>16.7</v>
      </c>
      <c r="BK11" s="43">
        <v>4.3</v>
      </c>
      <c r="BM11" s="57">
        <v>629.44499882110745</v>
      </c>
      <c r="BN11" s="57">
        <v>10556.663800515907</v>
      </c>
      <c r="BO11" s="57">
        <v>331.63577259024817</v>
      </c>
      <c r="BP11" s="57">
        <v>11514.437874434137</v>
      </c>
      <c r="BQ11" s="57">
        <v>841.56532580860699</v>
      </c>
      <c r="BR11" s="57">
        <v>28303.195788593166</v>
      </c>
    </row>
    <row r="12" spans="1:70" x14ac:dyDescent="0.25">
      <c r="G12" s="43">
        <v>6</v>
      </c>
      <c r="H12" s="43">
        <v>2008</v>
      </c>
      <c r="I12" s="47">
        <v>16405399</v>
      </c>
      <c r="J12" s="47">
        <v>639163</v>
      </c>
      <c r="K12" s="51">
        <v>647158.80000000005</v>
      </c>
      <c r="L12" s="51">
        <f t="shared" si="0"/>
        <v>38960.527567784236</v>
      </c>
      <c r="N12" s="54">
        <v>3.0723910720231801E-2</v>
      </c>
      <c r="O12" s="55">
        <v>53.853000000000002</v>
      </c>
      <c r="P12" s="55">
        <v>1.486</v>
      </c>
      <c r="Q12" s="55">
        <v>19.079000000000001</v>
      </c>
      <c r="R12" s="55">
        <v>19.7</v>
      </c>
      <c r="S12" s="55">
        <v>0.996</v>
      </c>
      <c r="T12" s="55">
        <v>9.35</v>
      </c>
      <c r="U12" s="55">
        <v>3.1779999999999999</v>
      </c>
      <c r="V12" s="55">
        <v>6.4000000000000001E-2</v>
      </c>
      <c r="W12" s="55">
        <v>16.120999999999999</v>
      </c>
      <c r="X12" s="55">
        <v>15.803000000000001</v>
      </c>
      <c r="Y12" s="55">
        <v>11.016999999999999</v>
      </c>
      <c r="Z12" s="55">
        <v>7.1130000000000004</v>
      </c>
      <c r="AA12" s="55">
        <v>3.7269999999999999</v>
      </c>
      <c r="AB12" s="55">
        <v>7.2999999999999995E-2</v>
      </c>
      <c r="AC12" s="55"/>
      <c r="AD12" s="55">
        <v>150.226</v>
      </c>
      <c r="AE12" s="55">
        <v>15.772</v>
      </c>
      <c r="AF12" s="55">
        <v>19.562999999999999</v>
      </c>
      <c r="AG12" s="55">
        <v>105.003</v>
      </c>
      <c r="AH12" s="55">
        <v>0</v>
      </c>
      <c r="AI12" s="55">
        <v>5.6559999999999997</v>
      </c>
      <c r="AJ12" s="55">
        <v>4.2320000000000002</v>
      </c>
      <c r="AK12" s="55">
        <v>0</v>
      </c>
      <c r="AL12" s="55"/>
      <c r="AM12" s="55">
        <v>107.55200000000001</v>
      </c>
      <c r="AN12" s="55">
        <v>23.483000000000001</v>
      </c>
      <c r="AO12" s="55">
        <v>2.0649999999999999</v>
      </c>
      <c r="AP12" s="55">
        <v>66.69</v>
      </c>
      <c r="AQ12" s="55">
        <v>4.1689999999999996</v>
      </c>
      <c r="AR12" s="55">
        <v>9.5310000000000006</v>
      </c>
      <c r="AS12" s="55">
        <v>1.466</v>
      </c>
      <c r="AT12" s="55">
        <v>0.14800000000000435</v>
      </c>
      <c r="BE12" s="56">
        <v>128.56349940694616</v>
      </c>
      <c r="BF12" s="56">
        <v>2255.8713070756362</v>
      </c>
      <c r="BH12" s="43">
        <v>17.899999999999999</v>
      </c>
      <c r="BI12" s="43">
        <v>62</v>
      </c>
      <c r="BJ12" s="43">
        <v>16.3</v>
      </c>
      <c r="BK12" s="43">
        <v>3.8</v>
      </c>
      <c r="BM12" s="57">
        <v>792.21725708240638</v>
      </c>
      <c r="BN12" s="57">
        <v>10610.748065348236</v>
      </c>
      <c r="BO12" s="57">
        <v>309.32585921844282</v>
      </c>
      <c r="BP12" s="57">
        <v>11603.812394042172</v>
      </c>
      <c r="BQ12" s="57">
        <v>890.20605050302254</v>
      </c>
      <c r="BR12" s="57">
        <v>28974.37304154181</v>
      </c>
    </row>
    <row r="13" spans="1:70" x14ac:dyDescent="0.25">
      <c r="G13" s="43">
        <v>7</v>
      </c>
      <c r="H13" s="43">
        <v>2009</v>
      </c>
      <c r="I13" s="47">
        <v>16485787</v>
      </c>
      <c r="J13" s="47">
        <v>617540</v>
      </c>
      <c r="K13" s="51">
        <v>622776.5</v>
      </c>
      <c r="L13" s="51">
        <f t="shared" si="0"/>
        <v>37458.93356501573</v>
      </c>
      <c r="N13" s="54">
        <v>3.4107537156548899E-2</v>
      </c>
      <c r="O13" s="55">
        <v>51.582999999999998</v>
      </c>
      <c r="P13" s="55">
        <v>1.2150000000000001</v>
      </c>
      <c r="Q13" s="55">
        <v>18.158999999999999</v>
      </c>
      <c r="R13" s="55">
        <v>19.167999999999999</v>
      </c>
      <c r="S13" s="55">
        <v>1.097</v>
      </c>
      <c r="T13" s="55">
        <v>9.0280000000000005</v>
      </c>
      <c r="U13" s="55">
        <v>2.859</v>
      </c>
      <c r="V13" s="55">
        <v>5.7000000000000002E-2</v>
      </c>
      <c r="W13" s="55">
        <v>14.340999999999999</v>
      </c>
      <c r="X13" s="55">
        <v>15.127000000000001</v>
      </c>
      <c r="Y13" s="55">
        <v>11.016999999999999</v>
      </c>
      <c r="Z13" s="55">
        <v>7.2930000000000001</v>
      </c>
      <c r="AA13" s="55">
        <v>3.7309999999999999</v>
      </c>
      <c r="AB13" s="55">
        <v>7.4999999999999997E-2</v>
      </c>
      <c r="AC13" s="55"/>
      <c r="AD13" s="55">
        <v>152.15</v>
      </c>
      <c r="AE13" s="55">
        <v>14.24</v>
      </c>
      <c r="AF13" s="55">
        <v>15.326000000000001</v>
      </c>
      <c r="AG13" s="55">
        <v>110.905</v>
      </c>
      <c r="AH13" s="55">
        <v>0</v>
      </c>
      <c r="AI13" s="55">
        <v>6.8689999999999998</v>
      </c>
      <c r="AJ13" s="55">
        <v>4.8099999999999996</v>
      </c>
      <c r="AK13" s="55">
        <v>0</v>
      </c>
      <c r="AL13" s="55"/>
      <c r="AM13" s="55">
        <v>113.691</v>
      </c>
      <c r="AN13" s="55">
        <v>24.277999999999999</v>
      </c>
      <c r="AO13" s="55">
        <v>1.4870000000000001</v>
      </c>
      <c r="AP13" s="55">
        <v>71.200999999999993</v>
      </c>
      <c r="AQ13" s="55">
        <v>4.2480000000000002</v>
      </c>
      <c r="AR13" s="55">
        <v>10.836</v>
      </c>
      <c r="AS13" s="55">
        <v>1.5109999999999999</v>
      </c>
      <c r="AT13" s="55">
        <v>0.13000000000000544</v>
      </c>
      <c r="BE13" s="56">
        <v>129.92942653348138</v>
      </c>
      <c r="BF13" s="56">
        <v>2242.5892801265491</v>
      </c>
      <c r="BH13" s="43">
        <v>17.600000000000001</v>
      </c>
      <c r="BI13" s="43">
        <v>61.4</v>
      </c>
      <c r="BJ13" s="43">
        <v>16</v>
      </c>
      <c r="BK13" s="43">
        <v>5</v>
      </c>
      <c r="BM13" s="57">
        <v>925.00965894714375</v>
      </c>
      <c r="BN13" s="57">
        <v>10196.216680997421</v>
      </c>
      <c r="BO13" s="57">
        <v>472.90846174219041</v>
      </c>
      <c r="BP13" s="57">
        <v>11277.280281747922</v>
      </c>
      <c r="BQ13" s="57">
        <v>945.43856585819788</v>
      </c>
      <c r="BR13" s="57">
        <v>27719.344305593328</v>
      </c>
    </row>
    <row r="14" spans="1:70" x14ac:dyDescent="0.25">
      <c r="G14" s="43">
        <v>8</v>
      </c>
      <c r="H14" s="43">
        <v>2010</v>
      </c>
      <c r="I14" s="47">
        <v>16574989</v>
      </c>
      <c r="J14" s="47">
        <v>631512</v>
      </c>
      <c r="K14" s="51">
        <v>631512</v>
      </c>
      <c r="L14" s="51">
        <f t="shared" si="0"/>
        <v>38100.296778477503</v>
      </c>
      <c r="N14" s="54">
        <v>3.1275557658356698E-2</v>
      </c>
      <c r="O14" s="55">
        <v>55.136000000000003</v>
      </c>
      <c r="P14" s="55">
        <v>1.3560000000000001</v>
      </c>
      <c r="Q14" s="55">
        <v>18.457999999999998</v>
      </c>
      <c r="R14" s="55">
        <v>22.021999999999998</v>
      </c>
      <c r="S14" s="55">
        <v>0.95599999999999996</v>
      </c>
      <c r="T14" s="55">
        <v>9.2859999999999996</v>
      </c>
      <c r="U14" s="55">
        <v>3</v>
      </c>
      <c r="V14" s="55">
        <v>5.8000000000000003E-2</v>
      </c>
      <c r="W14" s="55">
        <v>15.433</v>
      </c>
      <c r="X14" s="55">
        <v>15.102</v>
      </c>
      <c r="Y14" s="55">
        <v>12.459</v>
      </c>
      <c r="Z14" s="55">
        <v>7.8029999999999999</v>
      </c>
      <c r="AA14" s="55">
        <v>4.2229999999999999</v>
      </c>
      <c r="AB14" s="55">
        <v>0.11600000000000001</v>
      </c>
      <c r="AC14" s="55"/>
      <c r="AD14" s="55">
        <v>159.87799999999999</v>
      </c>
      <c r="AE14" s="55">
        <v>17.167999999999999</v>
      </c>
      <c r="AF14" s="55">
        <v>15.773999999999999</v>
      </c>
      <c r="AG14" s="55">
        <v>115.184</v>
      </c>
      <c r="AH14" s="55">
        <v>0</v>
      </c>
      <c r="AI14" s="55">
        <v>7.3250000000000002</v>
      </c>
      <c r="AJ14" s="55">
        <v>4.4269999999999996</v>
      </c>
      <c r="AK14" s="55">
        <v>0</v>
      </c>
      <c r="AL14" s="55"/>
      <c r="AM14" s="55">
        <v>119.27</v>
      </c>
      <c r="AN14" s="55">
        <v>22.588000000000001</v>
      </c>
      <c r="AO14" s="55">
        <v>1.2529999999999999</v>
      </c>
      <c r="AP14" s="55">
        <v>78.545000000000002</v>
      </c>
      <c r="AQ14" s="55">
        <v>3.9689999999999999</v>
      </c>
      <c r="AR14" s="55">
        <v>11.196999999999999</v>
      </c>
      <c r="AS14" s="55">
        <v>1.5640000000000001</v>
      </c>
      <c r="AT14" s="55">
        <v>0.15400000000000347</v>
      </c>
      <c r="BE14" s="56">
        <v>136.30936545940537</v>
      </c>
      <c r="BF14" s="56">
        <v>2241.7705200915416</v>
      </c>
      <c r="BH14" s="43">
        <v>16.399999999999999</v>
      </c>
      <c r="BI14" s="43">
        <v>60.7</v>
      </c>
      <c r="BJ14" s="43">
        <v>17.899999999999999</v>
      </c>
      <c r="BK14" s="43">
        <v>5</v>
      </c>
      <c r="BM14" s="57">
        <v>1007.7513117279833</v>
      </c>
      <c r="BN14" s="57">
        <v>10493.981083404986</v>
      </c>
      <c r="BO14" s="57">
        <v>339.95276090928627</v>
      </c>
      <c r="BP14" s="57">
        <v>11365.314002907948</v>
      </c>
      <c r="BQ14" s="57">
        <v>971.58972820800966</v>
      </c>
      <c r="BR14" s="57">
        <v>31065.464565694314</v>
      </c>
    </row>
    <row r="15" spans="1:70" x14ac:dyDescent="0.25">
      <c r="G15" s="43">
        <v>9</v>
      </c>
      <c r="H15" s="43">
        <v>2011</v>
      </c>
      <c r="I15" s="47">
        <v>16655799</v>
      </c>
      <c r="J15" s="47">
        <v>642929</v>
      </c>
      <c r="K15" s="51">
        <v>642018</v>
      </c>
      <c r="L15" s="51">
        <f t="shared" si="0"/>
        <v>38600.910109445962</v>
      </c>
      <c r="N15" s="54">
        <v>3.7079040000000001E-2</v>
      </c>
      <c r="O15" s="55">
        <v>51.625</v>
      </c>
      <c r="P15" s="55">
        <v>1.51</v>
      </c>
      <c r="Q15" s="55">
        <v>18.347000000000001</v>
      </c>
      <c r="R15" s="55">
        <v>18.530999999999999</v>
      </c>
      <c r="S15" s="55">
        <v>1.038</v>
      </c>
      <c r="T15" s="55">
        <v>9.2989999999999995</v>
      </c>
      <c r="U15" s="55">
        <v>2.85</v>
      </c>
      <c r="V15" s="55">
        <v>0.05</v>
      </c>
      <c r="W15" s="55">
        <v>15.207000000000001</v>
      </c>
      <c r="X15" s="55">
        <v>15.361000000000001</v>
      </c>
      <c r="Y15" s="55">
        <v>10.252000000000001</v>
      </c>
      <c r="Z15" s="55">
        <v>6.9370000000000003</v>
      </c>
      <c r="AA15" s="55">
        <v>3.774</v>
      </c>
      <c r="AB15" s="55">
        <v>9.5000000000000001E-2</v>
      </c>
      <c r="AC15" s="55"/>
      <c r="AD15" s="55">
        <v>153.95099999999999</v>
      </c>
      <c r="AE15" s="55">
        <v>15.948</v>
      </c>
      <c r="AF15" s="55">
        <v>17.765999999999998</v>
      </c>
      <c r="AG15" s="55">
        <v>105.83799999999999</v>
      </c>
      <c r="AH15" s="55">
        <v>0</v>
      </c>
      <c r="AI15" s="55">
        <v>8.7680000000000007</v>
      </c>
      <c r="AJ15" s="55">
        <v>5.6310000000000002</v>
      </c>
      <c r="AK15" s="55">
        <v>0</v>
      </c>
      <c r="AL15" s="55"/>
      <c r="AM15" s="55">
        <v>113.96299999999999</v>
      </c>
      <c r="AN15" s="55">
        <v>21.39</v>
      </c>
      <c r="AO15" s="55">
        <v>1.4059999999999999</v>
      </c>
      <c r="AP15" s="55">
        <v>72.822999999999993</v>
      </c>
      <c r="AQ15" s="55">
        <v>4.141</v>
      </c>
      <c r="AR15" s="55">
        <v>12.321999999999999</v>
      </c>
      <c r="AS15" s="55">
        <v>1.7330000000000001</v>
      </c>
      <c r="AT15" s="55">
        <v>0.14799999999998592</v>
      </c>
      <c r="BE15" s="56">
        <v>125.29555246114595</v>
      </c>
      <c r="BF15" s="56">
        <v>2245.718880237469</v>
      </c>
      <c r="BH15" s="43">
        <v>16</v>
      </c>
      <c r="BI15" s="43">
        <v>61.2</v>
      </c>
      <c r="BJ15" s="43">
        <v>18.399999999999999</v>
      </c>
      <c r="BK15" s="43">
        <v>4.4000000000000004</v>
      </c>
      <c r="BM15" s="57">
        <v>1032.1749245364144</v>
      </c>
      <c r="BN15" s="57">
        <v>10580.567497850387</v>
      </c>
      <c r="BO15" s="57">
        <v>515.87744586695453</v>
      </c>
      <c r="BP15" s="57">
        <v>11590.579755029083</v>
      </c>
      <c r="BQ15" s="57">
        <v>1011.7403067316773</v>
      </c>
      <c r="BR15" s="57">
        <v>27286.045995457109</v>
      </c>
    </row>
    <row r="16" spans="1:70" x14ac:dyDescent="0.25">
      <c r="G16" s="43">
        <v>10</v>
      </c>
      <c r="H16" s="43">
        <v>2012</v>
      </c>
      <c r="I16" s="47">
        <v>16730348</v>
      </c>
      <c r="J16" s="47">
        <v>645164</v>
      </c>
      <c r="K16" s="51">
        <v>635231.6</v>
      </c>
      <c r="L16" s="51">
        <f t="shared" si="0"/>
        <v>38562.497325220014</v>
      </c>
      <c r="N16" s="54">
        <v>3.8828226011271998E-2</v>
      </c>
      <c r="O16" s="55">
        <v>51.466999999999999</v>
      </c>
      <c r="P16" s="55">
        <v>1.59</v>
      </c>
      <c r="Q16" s="55">
        <v>17.777999999999999</v>
      </c>
      <c r="R16" s="55">
        <v>19.347000000000001</v>
      </c>
      <c r="S16" s="55">
        <v>1.08</v>
      </c>
      <c r="T16" s="55">
        <v>8.9429999999999996</v>
      </c>
      <c r="U16" s="55">
        <v>2.6880000000000002</v>
      </c>
      <c r="V16" s="55">
        <v>4.1000000000000002E-2</v>
      </c>
      <c r="W16" s="55">
        <v>14.794</v>
      </c>
      <c r="X16" s="55">
        <v>14.733000000000001</v>
      </c>
      <c r="Y16" s="55">
        <v>10.855</v>
      </c>
      <c r="Z16" s="55">
        <v>7.1749999999999998</v>
      </c>
      <c r="AA16" s="55">
        <v>3.819</v>
      </c>
      <c r="AB16" s="55">
        <v>9.0999999999999998E-2</v>
      </c>
      <c r="AC16" s="55"/>
      <c r="AD16" s="55">
        <v>149.11699999999999</v>
      </c>
      <c r="AE16" s="55">
        <v>5.4710000000000001</v>
      </c>
      <c r="AF16" s="55">
        <v>15.829000000000001</v>
      </c>
      <c r="AG16" s="55">
        <v>112.533</v>
      </c>
      <c r="AH16" s="55">
        <v>0</v>
      </c>
      <c r="AI16" s="55">
        <v>9.2810000000000006</v>
      </c>
      <c r="AJ16" s="55">
        <v>6.0030000000000001</v>
      </c>
      <c r="AK16" s="55">
        <v>0</v>
      </c>
      <c r="AL16" s="55"/>
      <c r="AM16" s="55">
        <v>103.298</v>
      </c>
      <c r="AN16" s="55">
        <v>24.212</v>
      </c>
      <c r="AO16" s="55">
        <v>1.0589999999999999</v>
      </c>
      <c r="AP16" s="55">
        <v>59.695</v>
      </c>
      <c r="AQ16" s="55">
        <v>3.915</v>
      </c>
      <c r="AR16" s="55">
        <v>12.513999999999999</v>
      </c>
      <c r="AS16" s="55">
        <v>1.756</v>
      </c>
      <c r="AT16" s="55">
        <v>0.14699999999999158</v>
      </c>
      <c r="BE16" s="56">
        <v>127.21658712114194</v>
      </c>
      <c r="BF16" s="56">
        <v>2179.1782550858784</v>
      </c>
      <c r="BH16" s="43">
        <v>16.2</v>
      </c>
      <c r="BI16" s="43">
        <v>60</v>
      </c>
      <c r="BJ16" s="43">
        <v>18.600000000000001</v>
      </c>
      <c r="BK16" s="43">
        <v>5.2</v>
      </c>
      <c r="BM16" s="57">
        <v>1075.43049547846</v>
      </c>
      <c r="BN16" s="57">
        <v>10353.22441960447</v>
      </c>
      <c r="BO16" s="57">
        <v>505.47103261868904</v>
      </c>
      <c r="BP16" s="57">
        <v>11112.220135663771</v>
      </c>
      <c r="BQ16" s="57">
        <v>1091.7285929753377</v>
      </c>
      <c r="BR16" s="57">
        <v>28116.880556387077</v>
      </c>
    </row>
    <row r="17" spans="7:70" x14ac:dyDescent="0.25">
      <c r="G17" s="43">
        <v>11</v>
      </c>
      <c r="H17" s="43">
        <v>2013</v>
      </c>
      <c r="I17" s="47">
        <v>16779575</v>
      </c>
      <c r="J17" s="47">
        <v>652748</v>
      </c>
      <c r="K17" s="51">
        <v>634022.5</v>
      </c>
      <c r="L17" s="51">
        <f t="shared" si="0"/>
        <v>38901.342852843409</v>
      </c>
      <c r="N17" s="54">
        <v>4.1407912624493802E-2</v>
      </c>
      <c r="O17" s="55">
        <v>51.582999999999998</v>
      </c>
      <c r="P17" s="55">
        <v>1.464</v>
      </c>
      <c r="Q17" s="55">
        <v>17.443000000000001</v>
      </c>
      <c r="R17" s="55">
        <v>19.866</v>
      </c>
      <c r="S17" s="55">
        <v>1.101</v>
      </c>
      <c r="T17" s="55">
        <v>8.9740000000000002</v>
      </c>
      <c r="U17" s="55">
        <v>2.6930000000000001</v>
      </c>
      <c r="V17" s="55">
        <v>4.1000000000000002E-2</v>
      </c>
      <c r="W17" s="55">
        <v>14.528</v>
      </c>
      <c r="X17" s="55">
        <v>14.503</v>
      </c>
      <c r="Y17" s="55">
        <v>11.409000000000001</v>
      </c>
      <c r="Z17" s="55">
        <v>7.194</v>
      </c>
      <c r="AA17" s="55">
        <v>3.8490000000000002</v>
      </c>
      <c r="AB17" s="55">
        <v>9.9000000000000005E-2</v>
      </c>
      <c r="AC17" s="55"/>
      <c r="AD17" s="55">
        <v>150.09</v>
      </c>
      <c r="AE17" s="55">
        <v>2.6859999999999999</v>
      </c>
      <c r="AF17" s="55">
        <v>16.577000000000002</v>
      </c>
      <c r="AG17" s="55">
        <v>113.035</v>
      </c>
      <c r="AH17" s="55">
        <v>0</v>
      </c>
      <c r="AI17" s="55">
        <v>10.458</v>
      </c>
      <c r="AJ17" s="55">
        <v>7.3339999999999996</v>
      </c>
      <c r="AK17" s="55">
        <v>0</v>
      </c>
      <c r="AL17" s="55"/>
      <c r="AM17" s="55">
        <v>101.736</v>
      </c>
      <c r="AN17" s="55">
        <v>24.614000000000001</v>
      </c>
      <c r="AO17" s="55">
        <v>1.2030000000000001</v>
      </c>
      <c r="AP17" s="55">
        <v>59.024000000000001</v>
      </c>
      <c r="AQ17" s="55">
        <v>2.891</v>
      </c>
      <c r="AR17" s="55">
        <v>12.183</v>
      </c>
      <c r="AS17" s="55">
        <v>1.698</v>
      </c>
      <c r="AT17" s="55">
        <v>0.12299999999998379</v>
      </c>
      <c r="AV17" s="58">
        <v>0.1915</v>
      </c>
      <c r="AW17" s="58">
        <v>8.4599999999999995E-2</v>
      </c>
      <c r="AX17" s="59">
        <v>9.4E-2</v>
      </c>
      <c r="AY17" s="59">
        <v>3.5999999999999997E-2</v>
      </c>
      <c r="AZ17" s="59"/>
      <c r="BA17" s="59"/>
      <c r="BB17" s="59"/>
      <c r="BC17" s="59"/>
      <c r="BE17" s="56">
        <v>127.24399666418192</v>
      </c>
      <c r="BF17" s="56">
        <v>2189.7918284449638</v>
      </c>
      <c r="BH17" s="43">
        <v>16</v>
      </c>
      <c r="BI17" s="43">
        <v>60.7</v>
      </c>
      <c r="BJ17" s="43">
        <v>18.7</v>
      </c>
      <c r="BK17" s="43">
        <v>4.5999999999999996</v>
      </c>
      <c r="BM17" s="57">
        <v>1029.35294546349</v>
      </c>
      <c r="BN17" s="57">
        <v>10315.821152192604</v>
      </c>
      <c r="BO17" s="57">
        <v>501.60683796168865</v>
      </c>
      <c r="BP17" s="57">
        <v>10828.771409407294</v>
      </c>
      <c r="BQ17" s="57">
        <v>1179.0695034598918</v>
      </c>
      <c r="BR17" s="57">
        <v>28474.497474727636</v>
      </c>
    </row>
    <row r="18" spans="7:70" x14ac:dyDescent="0.25">
      <c r="G18" s="43">
        <v>12</v>
      </c>
      <c r="H18" s="43">
        <v>2014</v>
      </c>
      <c r="I18" s="47">
        <v>16829289</v>
      </c>
      <c r="J18" s="47">
        <v>663008</v>
      </c>
      <c r="K18" s="51">
        <v>643023.69999999995</v>
      </c>
      <c r="L18" s="51">
        <f t="shared" si="0"/>
        <v>39396.079061925906</v>
      </c>
      <c r="N18" s="54">
        <v>5.1587483006394298E-2</v>
      </c>
      <c r="O18" s="55">
        <v>47.28</v>
      </c>
      <c r="P18" s="55">
        <v>1.504</v>
      </c>
      <c r="Q18" s="55">
        <v>16.783999999999999</v>
      </c>
      <c r="R18" s="55">
        <v>16.367000000000001</v>
      </c>
      <c r="S18" s="55">
        <v>1.2390000000000001</v>
      </c>
      <c r="T18" s="55">
        <v>8.7390000000000008</v>
      </c>
      <c r="U18" s="55">
        <v>2.6059999999999999</v>
      </c>
      <c r="V18" s="55">
        <v>4.1000000000000002E-2</v>
      </c>
      <c r="W18" s="55">
        <v>14.269</v>
      </c>
      <c r="X18" s="55">
        <v>13.914999999999999</v>
      </c>
      <c r="Y18" s="55">
        <v>9.1219999999999999</v>
      </c>
      <c r="Z18" s="55">
        <v>6.3259999999999996</v>
      </c>
      <c r="AA18" s="55">
        <v>3.5470000000000002</v>
      </c>
      <c r="AB18" s="55">
        <v>0.10100000000000001</v>
      </c>
      <c r="AC18" s="55"/>
      <c r="AD18" s="55">
        <v>147.15700000000001</v>
      </c>
      <c r="AE18" s="55">
        <v>3.121</v>
      </c>
      <c r="AF18" s="55">
        <v>21.375</v>
      </c>
      <c r="AG18" s="55">
        <v>103.515</v>
      </c>
      <c r="AH18" s="55">
        <v>0</v>
      </c>
      <c r="AI18" s="55">
        <v>10.843</v>
      </c>
      <c r="AJ18" s="55">
        <v>8.3030000000000008</v>
      </c>
      <c r="AK18" s="55">
        <v>0</v>
      </c>
      <c r="AL18" s="55"/>
      <c r="AM18" s="55">
        <v>103.41800000000001</v>
      </c>
      <c r="AN18" s="55">
        <v>29.484999999999999</v>
      </c>
      <c r="AO18" s="55">
        <v>1.9059999999999999</v>
      </c>
      <c r="AP18" s="55">
        <v>54.457000000000001</v>
      </c>
      <c r="AQ18" s="55">
        <v>4.0910000000000002</v>
      </c>
      <c r="AR18" s="55">
        <v>11.708</v>
      </c>
      <c r="AS18" s="55">
        <v>1.6259999999999999</v>
      </c>
      <c r="AT18" s="55">
        <v>0.14500000000001512</v>
      </c>
      <c r="AV18" s="60">
        <v>0.17319999999999999</v>
      </c>
      <c r="AW18" s="60">
        <v>8.2000000000000003E-2</v>
      </c>
      <c r="AX18" s="59">
        <v>8.8800000000000004E-2</v>
      </c>
      <c r="AY18" s="59">
        <v>3.3300000000000003E-2</v>
      </c>
      <c r="AZ18" s="59"/>
      <c r="BA18" s="59"/>
      <c r="BB18" s="59"/>
      <c r="BC18" s="59"/>
      <c r="BE18" s="56">
        <v>120.29739190518072</v>
      </c>
      <c r="BF18" s="56">
        <v>2198.0768250289689</v>
      </c>
      <c r="BH18" s="43">
        <v>15.8</v>
      </c>
      <c r="BI18" s="43">
        <v>61.2</v>
      </c>
      <c r="BJ18" s="43">
        <v>19.2</v>
      </c>
      <c r="BK18" s="56">
        <v>3.8</v>
      </c>
      <c r="BM18" s="51">
        <v>1013.9382862169418</v>
      </c>
      <c r="BN18" s="51">
        <v>10158.641444539982</v>
      </c>
      <c r="BO18" s="51">
        <v>585.8850279507933</v>
      </c>
      <c r="BP18" s="51">
        <v>10198.055434755403</v>
      </c>
      <c r="BQ18" s="51">
        <v>1288.0578195322678</v>
      </c>
      <c r="BR18" s="51">
        <v>24968.417617362971</v>
      </c>
    </row>
    <row r="19" spans="7:70" x14ac:dyDescent="0.25">
      <c r="G19" s="43">
        <v>13</v>
      </c>
      <c r="H19" s="43">
        <v>2015</v>
      </c>
      <c r="I19" s="47">
        <v>16900726</v>
      </c>
      <c r="J19" s="47">
        <v>676531</v>
      </c>
      <c r="K19" s="51">
        <v>655573.69999999995</v>
      </c>
      <c r="L19" s="51">
        <f>(J19*1000000)/I19</f>
        <v>40029.700499256658</v>
      </c>
      <c r="U19" s="55"/>
      <c r="AV19" s="60">
        <v>0.18329999999999999</v>
      </c>
      <c r="AW19" s="61">
        <v>7.7100000000000002E-2</v>
      </c>
      <c r="AX19" s="59">
        <v>8.3500000000000005E-2</v>
      </c>
      <c r="AY19" s="59">
        <v>3.1600000000000003E-2</v>
      </c>
      <c r="AZ19" s="59"/>
      <c r="BA19" s="59">
        <v>1.4630000000000001</v>
      </c>
      <c r="BB19" s="59">
        <v>1.131</v>
      </c>
      <c r="BC19" s="59">
        <v>0.60899999999999999</v>
      </c>
      <c r="BH19" s="43">
        <v>16.600000000000001</v>
      </c>
      <c r="BI19" s="43">
        <v>59.9</v>
      </c>
      <c r="BJ19" s="43">
        <v>19.899999999999999</v>
      </c>
      <c r="BK19" s="43">
        <v>3.6</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4oX9PJ0wjRxogKRvXkwDh23CkZyMo6zTMyrKQyt1FfpFV6jO3r7hJtimLkrCULh0YevrMPRYL8Mf9WhEQVUy6Q==" saltValue="UD0TpU62LXQZsovrUN60lQ=="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R69"/>
  <sheetViews>
    <sheetView topLeftCell="AV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66</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103</v>
      </c>
      <c r="D4" s="51">
        <v>312679</v>
      </c>
      <c r="E4" s="43" t="s">
        <v>104</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38173835</v>
      </c>
      <c r="J9" s="47">
        <v>246201.3</v>
      </c>
      <c r="K9" s="51">
        <v>286611.40000000002</v>
      </c>
      <c r="L9" s="51">
        <f>(J9*1000000)/I9</f>
        <v>6449.477764023447</v>
      </c>
      <c r="N9" s="54">
        <v>0.10186116419162</v>
      </c>
      <c r="O9" s="55">
        <v>58.470999999999997</v>
      </c>
      <c r="P9" s="55">
        <v>12.205</v>
      </c>
      <c r="Q9" s="55">
        <v>17.843</v>
      </c>
      <c r="R9" s="55">
        <v>8.7690000000000001</v>
      </c>
      <c r="S9" s="55">
        <v>3.82</v>
      </c>
      <c r="T9" s="55">
        <v>9.0619999999999994</v>
      </c>
      <c r="U9" s="55">
        <v>6.6340000000000003</v>
      </c>
      <c r="V9" s="55">
        <v>0.13800000000000001</v>
      </c>
      <c r="W9" s="55">
        <v>15.348000000000001</v>
      </c>
      <c r="X9" s="55">
        <v>12.539</v>
      </c>
      <c r="Y9" s="55">
        <v>19.454000000000001</v>
      </c>
      <c r="Z9" s="55">
        <v>6.6980000000000004</v>
      </c>
      <c r="AA9" s="55">
        <v>4.4329999999999998</v>
      </c>
      <c r="AB9" s="55">
        <v>0</v>
      </c>
      <c r="AC9" s="55"/>
      <c r="AD9" s="55">
        <v>336.291</v>
      </c>
      <c r="AE9" s="55">
        <v>299.65899999999999</v>
      </c>
      <c r="AF9" s="55">
        <v>6.6769999999999996</v>
      </c>
      <c r="AG9" s="55">
        <v>26.38</v>
      </c>
      <c r="AH9" s="55">
        <v>0</v>
      </c>
      <c r="AI9" s="55">
        <v>2.5459999999999998</v>
      </c>
      <c r="AJ9" s="55">
        <v>0.214</v>
      </c>
      <c r="AK9" s="55">
        <v>0.81499999999999995</v>
      </c>
      <c r="AL9" s="55"/>
      <c r="AM9" s="55">
        <v>156.93600000000001</v>
      </c>
      <c r="AN9" s="55">
        <v>141.881</v>
      </c>
      <c r="AO9" s="55">
        <v>2.7570000000000001</v>
      </c>
      <c r="AP9" s="55">
        <v>6.5289999999999999</v>
      </c>
      <c r="AQ9" s="55">
        <v>0</v>
      </c>
      <c r="AR9" s="55">
        <v>5.4240000000000004</v>
      </c>
      <c r="AS9" s="55">
        <v>4.1000000000000002E-2</v>
      </c>
      <c r="AT9" s="55">
        <v>0.30399999999999888</v>
      </c>
      <c r="BE9" s="56">
        <v>320.99421602141376</v>
      </c>
      <c r="BF9" s="56">
        <v>3516.3576339958581</v>
      </c>
      <c r="BH9" s="43">
        <v>44.4</v>
      </c>
      <c r="BI9" s="43">
        <v>5.0999999999999996</v>
      </c>
      <c r="BJ9" s="43">
        <v>50.2</v>
      </c>
      <c r="BK9" s="43">
        <v>0.4</v>
      </c>
      <c r="BM9" s="57">
        <v>331.71753859289169</v>
      </c>
      <c r="BN9" s="57">
        <v>12396.646603611349</v>
      </c>
      <c r="BO9" s="57">
        <v>98.843567521734968</v>
      </c>
      <c r="BP9" s="57">
        <v>10116.780672709468</v>
      </c>
      <c r="BQ9" s="57">
        <v>3855.9520397439574</v>
      </c>
      <c r="BR9" s="57">
        <v>37854.977118563103</v>
      </c>
    </row>
    <row r="10" spans="1:70" x14ac:dyDescent="0.25">
      <c r="G10" s="43">
        <v>4</v>
      </c>
      <c r="H10" s="43">
        <v>2006</v>
      </c>
      <c r="I10" s="47">
        <v>38157055</v>
      </c>
      <c r="J10" s="47">
        <v>274602.5</v>
      </c>
      <c r="K10" s="51">
        <v>304322.90000000002</v>
      </c>
      <c r="L10" s="51">
        <f t="shared" ref="L10:L24" si="0">(J10*1000000)/I10</f>
        <v>7196.6376860059036</v>
      </c>
      <c r="N10" s="54">
        <v>0.102004122125863</v>
      </c>
      <c r="O10" s="55">
        <v>61.179000000000002</v>
      </c>
      <c r="P10" s="55">
        <v>13.192</v>
      </c>
      <c r="Q10" s="55">
        <v>18.507999999999999</v>
      </c>
      <c r="R10" s="55">
        <v>9.0030000000000001</v>
      </c>
      <c r="S10" s="55">
        <v>3.9350000000000001</v>
      </c>
      <c r="T10" s="55">
        <v>9.5489999999999995</v>
      </c>
      <c r="U10" s="55">
        <v>6.7249999999999996</v>
      </c>
      <c r="V10" s="55">
        <v>0.26700000000000002</v>
      </c>
      <c r="W10" s="55">
        <v>15.561</v>
      </c>
      <c r="X10" s="55">
        <v>13.914</v>
      </c>
      <c r="Y10" s="55">
        <v>20.454000000000001</v>
      </c>
      <c r="Z10" s="55">
        <v>7.4329999999999998</v>
      </c>
      <c r="AA10" s="55">
        <v>3.8180000000000001</v>
      </c>
      <c r="AB10" s="55">
        <v>0</v>
      </c>
      <c r="AC10" s="55"/>
      <c r="AD10" s="55">
        <v>336.81200000000001</v>
      </c>
      <c r="AE10" s="55">
        <v>298.64499999999998</v>
      </c>
      <c r="AF10" s="55">
        <v>6.673</v>
      </c>
      <c r="AG10" s="55">
        <v>27.925000000000001</v>
      </c>
      <c r="AH10" s="55">
        <v>0</v>
      </c>
      <c r="AI10" s="55">
        <v>2.6619999999999999</v>
      </c>
      <c r="AJ10" s="55">
        <v>7.4999999999999997E-2</v>
      </c>
      <c r="AK10" s="55">
        <v>0.83199999999999996</v>
      </c>
      <c r="AL10" s="55"/>
      <c r="AM10" s="55">
        <v>161.74199999999999</v>
      </c>
      <c r="AN10" s="55">
        <v>147.00800000000001</v>
      </c>
      <c r="AO10" s="55">
        <v>2.9079999999999999</v>
      </c>
      <c r="AP10" s="55">
        <v>6.1989999999999998</v>
      </c>
      <c r="AQ10" s="55">
        <v>0</v>
      </c>
      <c r="AR10" s="55">
        <v>5.2690000000000001</v>
      </c>
      <c r="AS10" s="55">
        <v>0.04</v>
      </c>
      <c r="AT10" s="55">
        <v>0.31799999999997569</v>
      </c>
      <c r="BE10" s="56">
        <v>317.44750959050322</v>
      </c>
      <c r="BF10" s="56">
        <v>3487.0878840911905</v>
      </c>
      <c r="BH10" s="43">
        <v>44.6</v>
      </c>
      <c r="BI10" s="43">
        <v>5.0999999999999996</v>
      </c>
      <c r="BJ10" s="43">
        <v>50.1</v>
      </c>
      <c r="BK10" s="43">
        <v>0.3</v>
      </c>
      <c r="BM10" s="57">
        <v>387.56904994192564</v>
      </c>
      <c r="BN10" s="57">
        <v>12878.589853826312</v>
      </c>
      <c r="BO10" s="57">
        <v>134.0856212859463</v>
      </c>
      <c r="BP10" s="57">
        <v>11143.416149613071</v>
      </c>
      <c r="BQ10" s="57">
        <v>3934.8428394000193</v>
      </c>
      <c r="BR10" s="57">
        <v>38575.331637527466</v>
      </c>
    </row>
    <row r="11" spans="1:70" x14ac:dyDescent="0.25">
      <c r="G11" s="43">
        <v>5</v>
      </c>
      <c r="H11" s="43">
        <v>2007</v>
      </c>
      <c r="I11" s="47">
        <v>38125479</v>
      </c>
      <c r="J11" s="47">
        <v>313874</v>
      </c>
      <c r="K11" s="51">
        <v>325731.40000000002</v>
      </c>
      <c r="L11" s="51">
        <f t="shared" si="0"/>
        <v>8232.657221172225</v>
      </c>
      <c r="N11" s="54">
        <v>0.104031667074094</v>
      </c>
      <c r="O11" s="55">
        <v>61.598999999999997</v>
      </c>
      <c r="P11" s="55">
        <v>12.624000000000001</v>
      </c>
      <c r="Q11" s="55">
        <v>19.472999999999999</v>
      </c>
      <c r="R11" s="55">
        <v>9.2539999999999996</v>
      </c>
      <c r="S11" s="55">
        <v>3.927</v>
      </c>
      <c r="T11" s="55">
        <v>9.8460000000000001</v>
      </c>
      <c r="U11" s="55">
        <v>6.25</v>
      </c>
      <c r="V11" s="55">
        <v>0.224</v>
      </c>
      <c r="W11" s="55">
        <v>16.373000000000001</v>
      </c>
      <c r="X11" s="55">
        <v>15.27</v>
      </c>
      <c r="Y11" s="55">
        <v>19.350000000000001</v>
      </c>
      <c r="Z11" s="55">
        <v>7.1</v>
      </c>
      <c r="AA11" s="55">
        <v>3.5059999999999998</v>
      </c>
      <c r="AB11" s="55">
        <v>0</v>
      </c>
      <c r="AC11" s="55"/>
      <c r="AD11" s="55">
        <v>316.81099999999998</v>
      </c>
      <c r="AE11" s="55">
        <v>282.07600000000002</v>
      </c>
      <c r="AF11" s="55">
        <v>6.0789999999999997</v>
      </c>
      <c r="AG11" s="55">
        <v>23.797000000000001</v>
      </c>
      <c r="AH11" s="55">
        <v>0</v>
      </c>
      <c r="AI11" s="55">
        <v>3.7480000000000002</v>
      </c>
      <c r="AJ11" s="55">
        <v>0.14799999999999999</v>
      </c>
      <c r="AK11" s="55">
        <v>0.96299999999999997</v>
      </c>
      <c r="AL11" s="55"/>
      <c r="AM11" s="55">
        <v>159.34800000000001</v>
      </c>
      <c r="AN11" s="55">
        <v>144.00899999999999</v>
      </c>
      <c r="AO11" s="55">
        <v>2.794</v>
      </c>
      <c r="AP11" s="55">
        <v>6.2590000000000003</v>
      </c>
      <c r="AQ11" s="55">
        <v>0</v>
      </c>
      <c r="AR11" s="55">
        <v>6.0170000000000003</v>
      </c>
      <c r="AS11" s="55">
        <v>1.7999999999999999E-2</v>
      </c>
      <c r="AT11" s="55">
        <v>0.25100000000000544</v>
      </c>
      <c r="BE11" s="56">
        <v>295.96887950841568</v>
      </c>
      <c r="BF11" s="56">
        <v>3487.2227749426661</v>
      </c>
      <c r="BH11" s="43">
        <v>45.5</v>
      </c>
      <c r="BI11" s="43">
        <v>5.2</v>
      </c>
      <c r="BJ11" s="43">
        <v>49.1</v>
      </c>
      <c r="BK11" s="43">
        <v>0.3</v>
      </c>
      <c r="BM11" s="57">
        <v>455.13416640432075</v>
      </c>
      <c r="BN11" s="57">
        <v>13191.143594153053</v>
      </c>
      <c r="BO11" s="57">
        <v>143.41002254705265</v>
      </c>
      <c r="BP11" s="57">
        <v>12456.965268558324</v>
      </c>
      <c r="BQ11" s="57">
        <v>3918.7923951466514</v>
      </c>
      <c r="BR11" s="57">
        <v>37669.226163179519</v>
      </c>
    </row>
    <row r="12" spans="1:70" x14ac:dyDescent="0.25">
      <c r="G12" s="43">
        <v>6</v>
      </c>
      <c r="H12" s="43">
        <v>2008</v>
      </c>
      <c r="I12" s="47">
        <v>38115641</v>
      </c>
      <c r="J12" s="47">
        <v>366182.3</v>
      </c>
      <c r="K12" s="51">
        <v>339573.8</v>
      </c>
      <c r="L12" s="51">
        <f t="shared" si="0"/>
        <v>9607.1400189754131</v>
      </c>
      <c r="N12" s="54">
        <v>0.10934208790196399</v>
      </c>
      <c r="O12" s="55">
        <v>62.473999999999997</v>
      </c>
      <c r="P12" s="55">
        <v>12.842000000000001</v>
      </c>
      <c r="Q12" s="55">
        <v>19.888000000000002</v>
      </c>
      <c r="R12" s="55">
        <v>9.0079999999999991</v>
      </c>
      <c r="S12" s="55">
        <v>4.3390000000000004</v>
      </c>
      <c r="T12" s="55">
        <v>10.112</v>
      </c>
      <c r="U12" s="55">
        <v>6.0579999999999998</v>
      </c>
      <c r="V12" s="55">
        <v>0.22600000000000001</v>
      </c>
      <c r="W12" s="55">
        <v>14.888999999999999</v>
      </c>
      <c r="X12" s="55">
        <v>16.32</v>
      </c>
      <c r="Y12" s="55">
        <v>19.652000000000001</v>
      </c>
      <c r="Z12" s="55">
        <v>7.9770000000000003</v>
      </c>
      <c r="AA12" s="55">
        <v>3.6360000000000001</v>
      </c>
      <c r="AB12" s="55">
        <v>1E-3</v>
      </c>
      <c r="AC12" s="55"/>
      <c r="AD12" s="55">
        <v>308.44299999999998</v>
      </c>
      <c r="AE12" s="55">
        <v>268.37900000000002</v>
      </c>
      <c r="AF12" s="55">
        <v>6.117</v>
      </c>
      <c r="AG12" s="55">
        <v>27.777999999999999</v>
      </c>
      <c r="AH12" s="55">
        <v>0</v>
      </c>
      <c r="AI12" s="55">
        <v>5.0739999999999998</v>
      </c>
      <c r="AJ12" s="55">
        <v>0.315</v>
      </c>
      <c r="AK12" s="55">
        <v>0.78</v>
      </c>
      <c r="AL12" s="55"/>
      <c r="AM12" s="55">
        <v>155.30500000000001</v>
      </c>
      <c r="AN12" s="55">
        <v>138.89500000000001</v>
      </c>
      <c r="AO12" s="55">
        <v>2.726</v>
      </c>
      <c r="AP12" s="55">
        <v>6.3959999999999999</v>
      </c>
      <c r="AQ12" s="55">
        <v>0</v>
      </c>
      <c r="AR12" s="55">
        <v>7.2030000000000003</v>
      </c>
      <c r="AS12" s="55">
        <v>1.9E-2</v>
      </c>
      <c r="AT12" s="55">
        <v>6.6000000000007955E-2</v>
      </c>
      <c r="BE12" s="56">
        <v>288.01336012673391</v>
      </c>
      <c r="BF12" s="56">
        <v>3380.2510544165566</v>
      </c>
      <c r="BH12" s="43">
        <v>46</v>
      </c>
      <c r="BI12" s="43">
        <v>5.6</v>
      </c>
      <c r="BJ12" s="43">
        <v>48.2</v>
      </c>
      <c r="BK12" s="43">
        <v>0.2</v>
      </c>
      <c r="BM12" s="57">
        <v>579.01156209141038</v>
      </c>
      <c r="BN12" s="57">
        <v>13245.141874462595</v>
      </c>
      <c r="BO12" s="57">
        <v>481.65198433170923</v>
      </c>
      <c r="BP12" s="57">
        <v>13416.429414349861</v>
      </c>
      <c r="BQ12" s="57">
        <v>4026.8468949078056</v>
      </c>
      <c r="BR12" s="57">
        <v>36827.967822585269</v>
      </c>
    </row>
    <row r="13" spans="1:70" x14ac:dyDescent="0.25">
      <c r="G13" s="43">
        <v>7</v>
      </c>
      <c r="H13" s="43">
        <v>2009</v>
      </c>
      <c r="I13" s="47">
        <v>38135876</v>
      </c>
      <c r="J13" s="47">
        <v>317082.90000000002</v>
      </c>
      <c r="K13" s="51">
        <v>349150.6</v>
      </c>
      <c r="L13" s="51">
        <f t="shared" si="0"/>
        <v>8314.5566133055399</v>
      </c>
      <c r="N13" s="54">
        <v>0.11623518117859299</v>
      </c>
      <c r="O13" s="55">
        <v>61.575000000000003</v>
      </c>
      <c r="P13" s="55">
        <v>12.249000000000001</v>
      </c>
      <c r="Q13" s="55">
        <v>19.998999999999999</v>
      </c>
      <c r="R13" s="55">
        <v>8.6980000000000004</v>
      </c>
      <c r="S13" s="55">
        <v>4.5810000000000004</v>
      </c>
      <c r="T13" s="55">
        <v>9.69</v>
      </c>
      <c r="U13" s="55">
        <v>6.0179999999999998</v>
      </c>
      <c r="V13" s="55">
        <v>0.34</v>
      </c>
      <c r="W13" s="55">
        <v>13.352</v>
      </c>
      <c r="X13" s="55">
        <v>16.645</v>
      </c>
      <c r="Y13" s="55">
        <v>19.966000000000001</v>
      </c>
      <c r="Z13" s="55">
        <v>8.0359999999999996</v>
      </c>
      <c r="AA13" s="55">
        <v>3.5739999999999998</v>
      </c>
      <c r="AB13" s="55">
        <v>2E-3</v>
      </c>
      <c r="AC13" s="55"/>
      <c r="AD13" s="55">
        <v>307.52999999999997</v>
      </c>
      <c r="AE13" s="55">
        <v>265.19900000000001</v>
      </c>
      <c r="AF13" s="55">
        <v>5.7190000000000003</v>
      </c>
      <c r="AG13" s="55">
        <v>26.067</v>
      </c>
      <c r="AH13" s="55">
        <v>0</v>
      </c>
      <c r="AI13" s="55">
        <v>9.8650000000000002</v>
      </c>
      <c r="AJ13" s="55">
        <v>0.32400000000000001</v>
      </c>
      <c r="AK13" s="55">
        <v>0.35599999999999998</v>
      </c>
      <c r="AL13" s="55"/>
      <c r="AM13" s="55">
        <v>151.72</v>
      </c>
      <c r="AN13" s="55">
        <v>133.38900000000001</v>
      </c>
      <c r="AO13" s="55">
        <v>2.7229999999999999</v>
      </c>
      <c r="AP13" s="55">
        <v>6.2709999999999999</v>
      </c>
      <c r="AQ13" s="55">
        <v>0</v>
      </c>
      <c r="AR13" s="55">
        <v>9.2769999999999992</v>
      </c>
      <c r="AS13" s="55">
        <v>2.5000000000000001E-2</v>
      </c>
      <c r="AT13" s="55">
        <v>3.5000000000002272E-2</v>
      </c>
      <c r="BE13" s="56">
        <v>270.86333339737718</v>
      </c>
      <c r="BF13" s="56">
        <v>3358.7209366169604</v>
      </c>
      <c r="BH13" s="43">
        <v>47</v>
      </c>
      <c r="BI13" s="43">
        <v>4.9000000000000004</v>
      </c>
      <c r="BJ13" s="43">
        <v>47.8</v>
      </c>
      <c r="BK13" s="43">
        <v>0.2</v>
      </c>
      <c r="BM13" s="57">
        <v>746.63009889787077</v>
      </c>
      <c r="BN13" s="57">
        <v>12805.674978503868</v>
      </c>
      <c r="BO13" s="57">
        <v>680.90634565778157</v>
      </c>
      <c r="BP13" s="57">
        <v>13829.373107862808</v>
      </c>
      <c r="BQ13" s="57">
        <v>4189.6772565929887</v>
      </c>
      <c r="BR13" s="57">
        <v>36044.829234237011</v>
      </c>
    </row>
    <row r="14" spans="1:70" x14ac:dyDescent="0.25">
      <c r="G14" s="43">
        <v>8</v>
      </c>
      <c r="H14" s="43">
        <v>2010</v>
      </c>
      <c r="I14" s="47">
        <v>38022869</v>
      </c>
      <c r="J14" s="47">
        <v>361744.3</v>
      </c>
      <c r="K14" s="51">
        <v>361744.3</v>
      </c>
      <c r="L14" s="51">
        <f t="shared" si="0"/>
        <v>9513.8612501860389</v>
      </c>
      <c r="N14" s="54">
        <v>0.11718924982603</v>
      </c>
      <c r="O14" s="55">
        <v>66.355999999999995</v>
      </c>
      <c r="P14" s="55">
        <v>13.768000000000001</v>
      </c>
      <c r="Q14" s="55">
        <v>20.725999999999999</v>
      </c>
      <c r="R14" s="55">
        <v>9.4559999999999995</v>
      </c>
      <c r="S14" s="55">
        <v>5.2430000000000003</v>
      </c>
      <c r="T14" s="55">
        <v>10.238</v>
      </c>
      <c r="U14" s="55">
        <v>6.5469999999999997</v>
      </c>
      <c r="V14" s="55">
        <v>0.378</v>
      </c>
      <c r="W14" s="55">
        <v>14.138</v>
      </c>
      <c r="X14" s="55">
        <v>17.693000000000001</v>
      </c>
      <c r="Y14" s="55">
        <v>21.965</v>
      </c>
      <c r="Z14" s="55">
        <v>8.8249999999999993</v>
      </c>
      <c r="AA14" s="55">
        <v>3.734</v>
      </c>
      <c r="AB14" s="55">
        <v>1E-3</v>
      </c>
      <c r="AC14" s="55"/>
      <c r="AD14" s="55">
        <v>335.834</v>
      </c>
      <c r="AE14" s="55">
        <v>286.63600000000002</v>
      </c>
      <c r="AF14" s="55">
        <v>6.5490000000000004</v>
      </c>
      <c r="AG14" s="55">
        <v>30.943999999999999</v>
      </c>
      <c r="AH14" s="55">
        <v>0</v>
      </c>
      <c r="AI14" s="55">
        <v>10.654999999999999</v>
      </c>
      <c r="AJ14" s="55">
        <v>0.33300000000000002</v>
      </c>
      <c r="AK14" s="55">
        <v>0.71699999999999997</v>
      </c>
      <c r="AL14" s="55"/>
      <c r="AM14" s="55">
        <v>157.65700000000001</v>
      </c>
      <c r="AN14" s="55">
        <v>136.51400000000001</v>
      </c>
      <c r="AO14" s="55">
        <v>2.8919999999999999</v>
      </c>
      <c r="AP14" s="55">
        <v>6.6669999999999998</v>
      </c>
      <c r="AQ14" s="55">
        <v>0</v>
      </c>
      <c r="AR14" s="55">
        <v>11.456</v>
      </c>
      <c r="AS14" s="55">
        <v>4.4999999999999998E-2</v>
      </c>
      <c r="AT14" s="55">
        <v>8.3000000000014326E-2</v>
      </c>
      <c r="BE14" s="56">
        <v>278.31046727446642</v>
      </c>
      <c r="BF14" s="56">
        <v>3357.4622981187549</v>
      </c>
      <c r="BH14" s="43">
        <v>48.2</v>
      </c>
      <c r="BI14" s="43">
        <v>4.8</v>
      </c>
      <c r="BJ14" s="43">
        <v>46.8</v>
      </c>
      <c r="BK14" s="43">
        <v>0.2</v>
      </c>
      <c r="BM14" s="57">
        <v>890.26608434235595</v>
      </c>
      <c r="BN14" s="57">
        <v>13390.799656061909</v>
      </c>
      <c r="BO14" s="57">
        <v>916.63490255087413</v>
      </c>
      <c r="BP14" s="57">
        <v>14883.44843651476</v>
      </c>
      <c r="BQ14" s="57">
        <v>4635.0493538644268</v>
      </c>
      <c r="BR14" s="57">
        <v>39551.830571023114</v>
      </c>
    </row>
    <row r="15" spans="1:70" x14ac:dyDescent="0.25">
      <c r="G15" s="43">
        <v>9</v>
      </c>
      <c r="H15" s="43">
        <v>2011</v>
      </c>
      <c r="I15" s="47">
        <v>38062718</v>
      </c>
      <c r="J15" s="47">
        <v>380176.8</v>
      </c>
      <c r="K15" s="51">
        <v>379862.3</v>
      </c>
      <c r="L15" s="51">
        <f t="shared" si="0"/>
        <v>9988.1674240919947</v>
      </c>
      <c r="N15" s="54">
        <v>0.1312043</v>
      </c>
      <c r="O15" s="55">
        <v>64.765000000000001</v>
      </c>
      <c r="P15" s="55">
        <v>12.791</v>
      </c>
      <c r="Q15" s="55">
        <v>20.65</v>
      </c>
      <c r="R15" s="55">
        <v>9.0980000000000008</v>
      </c>
      <c r="S15" s="55">
        <v>5.4980000000000002</v>
      </c>
      <c r="T15" s="55">
        <v>10.488</v>
      </c>
      <c r="U15" s="55">
        <v>5.82</v>
      </c>
      <c r="V15" s="55">
        <v>0.42</v>
      </c>
      <c r="W15" s="55">
        <v>14.675000000000001</v>
      </c>
      <c r="X15" s="55">
        <v>17.907</v>
      </c>
      <c r="Y15" s="55">
        <v>20.084</v>
      </c>
      <c r="Z15" s="55">
        <v>8.4179999999999993</v>
      </c>
      <c r="AA15" s="55">
        <v>3.681</v>
      </c>
      <c r="AB15" s="55">
        <v>1E-3</v>
      </c>
      <c r="AC15" s="55"/>
      <c r="AD15" s="55">
        <v>298.97500000000002</v>
      </c>
      <c r="AE15" s="55">
        <v>250.46600000000001</v>
      </c>
      <c r="AF15" s="55">
        <v>3.74</v>
      </c>
      <c r="AG15" s="55">
        <v>29.908000000000001</v>
      </c>
      <c r="AH15" s="55">
        <v>0</v>
      </c>
      <c r="AI15" s="55">
        <v>13.448</v>
      </c>
      <c r="AJ15" s="55">
        <v>0.39500000000000002</v>
      </c>
      <c r="AK15" s="55">
        <v>1.018</v>
      </c>
      <c r="AL15" s="55"/>
      <c r="AM15" s="55">
        <v>163.548</v>
      </c>
      <c r="AN15" s="55">
        <v>139.75800000000001</v>
      </c>
      <c r="AO15" s="55">
        <v>2.4529999999999998</v>
      </c>
      <c r="AP15" s="55">
        <v>7.6340000000000003</v>
      </c>
      <c r="AQ15" s="55">
        <v>0</v>
      </c>
      <c r="AR15" s="55">
        <v>13.567</v>
      </c>
      <c r="AS15" s="55">
        <v>3.1E-2</v>
      </c>
      <c r="AT15" s="55">
        <v>0.10499999999996726</v>
      </c>
      <c r="BE15" s="56">
        <v>265.40204261932917</v>
      </c>
      <c r="BF15" s="56">
        <v>3326.2367248156779</v>
      </c>
      <c r="BH15" s="43">
        <v>48.8</v>
      </c>
      <c r="BI15" s="43">
        <v>4.4000000000000004</v>
      </c>
      <c r="BJ15" s="43">
        <v>46.7</v>
      </c>
      <c r="BK15" s="43">
        <v>0.1</v>
      </c>
      <c r="BM15" s="57">
        <v>1108.0092327406646</v>
      </c>
      <c r="BN15" s="57">
        <v>13574.892519346517</v>
      </c>
      <c r="BO15" s="57">
        <v>970.12833763255958</v>
      </c>
      <c r="BP15" s="57">
        <v>15171.116069551927</v>
      </c>
      <c r="BQ15" s="57">
        <v>4909.0014516256542</v>
      </c>
      <c r="BR15" s="57">
        <v>37414.940354845297</v>
      </c>
    </row>
    <row r="16" spans="1:70" x14ac:dyDescent="0.25">
      <c r="G16" s="43">
        <v>10</v>
      </c>
      <c r="H16" s="43">
        <v>2012</v>
      </c>
      <c r="I16" s="47">
        <v>38063792</v>
      </c>
      <c r="J16" s="47">
        <v>389273.3</v>
      </c>
      <c r="K16" s="51">
        <v>385794.7</v>
      </c>
      <c r="L16" s="51">
        <f t="shared" si="0"/>
        <v>10226.865993803245</v>
      </c>
      <c r="N16" s="54">
        <v>0.13362597588397901</v>
      </c>
      <c r="O16" s="55">
        <v>64.447000000000003</v>
      </c>
      <c r="P16" s="55">
        <v>13.073</v>
      </c>
      <c r="Q16" s="55">
        <v>19.733000000000001</v>
      </c>
      <c r="R16" s="55">
        <v>9.31</v>
      </c>
      <c r="S16" s="55">
        <v>5.3979999999999997</v>
      </c>
      <c r="T16" s="55">
        <v>10.548</v>
      </c>
      <c r="U16" s="55">
        <v>5.984</v>
      </c>
      <c r="V16" s="55">
        <v>0.40100000000000002</v>
      </c>
      <c r="W16" s="55">
        <v>14.456</v>
      </c>
      <c r="X16" s="55">
        <v>17.219000000000001</v>
      </c>
      <c r="Y16" s="55">
        <v>20.753</v>
      </c>
      <c r="Z16" s="55">
        <v>8.35</v>
      </c>
      <c r="AA16" s="55">
        <v>3.6680000000000001</v>
      </c>
      <c r="AB16" s="55">
        <v>1E-3</v>
      </c>
      <c r="AC16" s="55"/>
      <c r="AD16" s="55">
        <v>309.04899999999998</v>
      </c>
      <c r="AE16" s="55">
        <v>253.98</v>
      </c>
      <c r="AF16" s="55">
        <v>4.2370000000000001</v>
      </c>
      <c r="AG16" s="55">
        <v>30.456</v>
      </c>
      <c r="AH16" s="55">
        <v>0</v>
      </c>
      <c r="AI16" s="55">
        <v>19.052</v>
      </c>
      <c r="AJ16" s="55">
        <v>0.443</v>
      </c>
      <c r="AK16" s="55">
        <v>0.88100000000000001</v>
      </c>
      <c r="AL16" s="55"/>
      <c r="AM16" s="55">
        <v>162.13900000000001</v>
      </c>
      <c r="AN16" s="55">
        <v>134.57300000000001</v>
      </c>
      <c r="AO16" s="55">
        <v>2.0449999999999999</v>
      </c>
      <c r="AP16" s="55">
        <v>8.1029999999999998</v>
      </c>
      <c r="AQ16" s="55">
        <v>0</v>
      </c>
      <c r="AR16" s="55">
        <v>17.306999999999999</v>
      </c>
      <c r="AS16" s="55">
        <v>0.03</v>
      </c>
      <c r="AT16" s="55">
        <v>8.1000000000018418E-2</v>
      </c>
      <c r="BE16" s="56">
        <v>252.92795764908439</v>
      </c>
      <c r="BF16" s="56">
        <v>3364.9823410774852</v>
      </c>
      <c r="BH16" s="43">
        <v>48.9</v>
      </c>
      <c r="BI16" s="43">
        <v>4.7</v>
      </c>
      <c r="BJ16" s="43">
        <v>46.2</v>
      </c>
      <c r="BK16" s="43">
        <v>0.2</v>
      </c>
      <c r="BM16" s="57">
        <v>1458.845791684997</v>
      </c>
      <c r="BN16" s="57">
        <v>13660.447119518485</v>
      </c>
      <c r="BO16" s="57">
        <v>861.92304385210673</v>
      </c>
      <c r="BP16" s="57">
        <v>14406.881484666092</v>
      </c>
      <c r="BQ16" s="57">
        <v>5051.9351371775929</v>
      </c>
      <c r="BR16" s="57">
        <v>37806.535022531563</v>
      </c>
    </row>
    <row r="17" spans="7:70" x14ac:dyDescent="0.25">
      <c r="G17" s="43">
        <v>11</v>
      </c>
      <c r="H17" s="43">
        <v>2013</v>
      </c>
      <c r="I17" s="47">
        <v>38062535</v>
      </c>
      <c r="J17" s="47">
        <v>394601.8</v>
      </c>
      <c r="K17" s="51">
        <v>390673.9</v>
      </c>
      <c r="L17" s="51">
        <f t="shared" si="0"/>
        <v>10367.197035089754</v>
      </c>
      <c r="N17" s="54">
        <v>0.140654503586437</v>
      </c>
      <c r="O17" s="55">
        <v>63.29</v>
      </c>
      <c r="P17" s="55">
        <v>12.631</v>
      </c>
      <c r="Q17" s="55">
        <v>18.556000000000001</v>
      </c>
      <c r="R17" s="55">
        <v>9.4260000000000002</v>
      </c>
      <c r="S17" s="55">
        <v>5.6189999999999998</v>
      </c>
      <c r="T17" s="55">
        <v>10.67</v>
      </c>
      <c r="U17" s="55">
        <v>5.9539999999999997</v>
      </c>
      <c r="V17" s="55">
        <v>0.434</v>
      </c>
      <c r="W17" s="55">
        <v>14.959</v>
      </c>
      <c r="X17" s="55">
        <v>16.27</v>
      </c>
      <c r="Y17" s="55">
        <v>20.407</v>
      </c>
      <c r="Z17" s="55">
        <v>8.0709999999999997</v>
      </c>
      <c r="AA17" s="55">
        <v>3.581</v>
      </c>
      <c r="AB17" s="55">
        <v>2E-3</v>
      </c>
      <c r="AC17" s="55"/>
      <c r="AD17" s="55">
        <v>302.34199999999998</v>
      </c>
      <c r="AE17" s="55">
        <v>254.81299999999999</v>
      </c>
      <c r="AF17" s="55">
        <v>3.39</v>
      </c>
      <c r="AG17" s="55">
        <v>26.731999999999999</v>
      </c>
      <c r="AH17" s="55">
        <v>0</v>
      </c>
      <c r="AI17" s="55">
        <v>15.988</v>
      </c>
      <c r="AJ17" s="55">
        <v>0.39500000000000002</v>
      </c>
      <c r="AK17" s="55">
        <v>1.024</v>
      </c>
      <c r="AL17" s="55"/>
      <c r="AM17" s="55">
        <v>164.58</v>
      </c>
      <c r="AN17" s="55">
        <v>137.71799999999999</v>
      </c>
      <c r="AO17" s="55">
        <v>1.782</v>
      </c>
      <c r="AP17" s="55">
        <v>7.31</v>
      </c>
      <c r="AQ17" s="55">
        <v>0</v>
      </c>
      <c r="AR17" s="55">
        <v>17.625</v>
      </c>
      <c r="AS17" s="55">
        <v>3.4000000000000002E-2</v>
      </c>
      <c r="AT17" s="55">
        <v>0.11100000000001023</v>
      </c>
      <c r="AV17" s="58">
        <v>0.14369999999999999</v>
      </c>
      <c r="AW17" s="43">
        <v>5.0900000000000001E-2</v>
      </c>
      <c r="AX17" s="58">
        <v>8.7800000000000003E-2</v>
      </c>
      <c r="AY17" s="59">
        <v>3.6400000000000002E-2</v>
      </c>
      <c r="AZ17" s="59"/>
      <c r="BA17" s="59"/>
      <c r="BB17" s="59"/>
      <c r="BC17" s="59"/>
      <c r="BE17" s="56">
        <v>250.78529176880394</v>
      </c>
      <c r="BF17" s="56">
        <v>3309.4258806238267</v>
      </c>
      <c r="BH17" s="43">
        <v>50.1</v>
      </c>
      <c r="BI17" s="43">
        <v>5.3</v>
      </c>
      <c r="BJ17" s="43">
        <v>44.5</v>
      </c>
      <c r="BK17" s="43">
        <v>0.1</v>
      </c>
      <c r="BM17" s="57">
        <v>1471.7368643124439</v>
      </c>
      <c r="BN17" s="57">
        <v>13714.617368873602</v>
      </c>
      <c r="BO17" s="57">
        <v>806.86631174166416</v>
      </c>
      <c r="BP17" s="57">
        <v>13389.134514665137</v>
      </c>
      <c r="BQ17" s="57">
        <v>5259.9078073991432</v>
      </c>
      <c r="BR17" s="57">
        <v>37395.943061053484</v>
      </c>
    </row>
    <row r="18" spans="7:70" x14ac:dyDescent="0.25">
      <c r="G18" s="43">
        <v>12</v>
      </c>
      <c r="H18" s="43">
        <v>2014</v>
      </c>
      <c r="I18" s="47">
        <v>38017856</v>
      </c>
      <c r="J18" s="47">
        <v>410856.3</v>
      </c>
      <c r="K18" s="51">
        <v>403498</v>
      </c>
      <c r="L18" s="51">
        <f t="shared" si="0"/>
        <v>10806.929775314</v>
      </c>
      <c r="N18" s="54">
        <v>0.139478313102086</v>
      </c>
      <c r="O18" s="55">
        <v>61.606999999999999</v>
      </c>
      <c r="P18" s="55">
        <v>12.034000000000001</v>
      </c>
      <c r="Q18" s="55">
        <v>18.577000000000002</v>
      </c>
      <c r="R18" s="55">
        <v>8.9440000000000008</v>
      </c>
      <c r="S18" s="55">
        <v>5.2869999999999999</v>
      </c>
      <c r="T18" s="55">
        <v>10.821999999999999</v>
      </c>
      <c r="U18" s="55">
        <v>5.4470000000000001</v>
      </c>
      <c r="V18" s="55">
        <v>0.495</v>
      </c>
      <c r="W18" s="55">
        <v>15.052</v>
      </c>
      <c r="X18" s="55">
        <v>16.37</v>
      </c>
      <c r="Y18" s="55">
        <v>18.949000000000002</v>
      </c>
      <c r="Z18" s="55">
        <v>7.8010000000000002</v>
      </c>
      <c r="AA18" s="55">
        <v>3.4340000000000002</v>
      </c>
      <c r="AB18" s="55">
        <v>1E-3</v>
      </c>
      <c r="AC18" s="55"/>
      <c r="AD18" s="55">
        <v>276.887</v>
      </c>
      <c r="AE18" s="55">
        <v>232.678</v>
      </c>
      <c r="AF18" s="55">
        <v>3.3029999999999999</v>
      </c>
      <c r="AG18" s="55">
        <v>25.012</v>
      </c>
      <c r="AH18" s="55">
        <v>0</v>
      </c>
      <c r="AI18" s="55">
        <v>14.271000000000001</v>
      </c>
      <c r="AJ18" s="55">
        <v>0.33800000000000002</v>
      </c>
      <c r="AK18" s="55">
        <v>1.2849999999999999</v>
      </c>
      <c r="AL18" s="55"/>
      <c r="AM18" s="55">
        <v>159.059</v>
      </c>
      <c r="AN18" s="55">
        <v>129.52000000000001</v>
      </c>
      <c r="AO18" s="55">
        <v>1.5940000000000001</v>
      </c>
      <c r="AP18" s="55">
        <v>7.359</v>
      </c>
      <c r="AQ18" s="55">
        <v>0</v>
      </c>
      <c r="AR18" s="55">
        <v>20.393999999999998</v>
      </c>
      <c r="AS18" s="55">
        <v>0.05</v>
      </c>
      <c r="AT18" s="55">
        <v>0.14199999999997887</v>
      </c>
      <c r="AV18" s="60">
        <v>0.14080000000000001</v>
      </c>
      <c r="AW18" s="43">
        <v>0.05</v>
      </c>
      <c r="AX18" s="60">
        <v>8.3299999999999999E-2</v>
      </c>
      <c r="AY18" s="59">
        <v>3.6400000000000002E-2</v>
      </c>
      <c r="AZ18" s="59"/>
      <c r="BA18" s="59"/>
      <c r="BB18" s="59"/>
      <c r="BC18" s="59"/>
      <c r="BE18" s="56">
        <v>233.72436922903555</v>
      </c>
      <c r="BF18" s="56">
        <v>3314.126166815116</v>
      </c>
      <c r="BH18" s="43">
        <v>50.2</v>
      </c>
      <c r="BI18" s="43">
        <v>5.0999999999999996</v>
      </c>
      <c r="BJ18" s="43">
        <v>44.7</v>
      </c>
      <c r="BK18" s="56">
        <v>0.1</v>
      </c>
      <c r="BM18" s="51">
        <v>1713.6363225526529</v>
      </c>
      <c r="BN18" s="51">
        <v>13815.477214101462</v>
      </c>
      <c r="BO18" s="51">
        <v>766.65466322728571</v>
      </c>
      <c r="BP18" s="51">
        <v>13517.071283080155</v>
      </c>
      <c r="BQ18" s="51">
        <v>4935.9721702581592</v>
      </c>
      <c r="BR18" s="51">
        <v>35388.81465138933</v>
      </c>
    </row>
    <row r="19" spans="7:70" x14ac:dyDescent="0.25">
      <c r="G19" s="43">
        <v>13</v>
      </c>
      <c r="H19" s="43">
        <v>2015</v>
      </c>
      <c r="I19" s="47">
        <v>38005614</v>
      </c>
      <c r="J19" s="47">
        <v>427737.4</v>
      </c>
      <c r="K19" s="51">
        <v>418224.5</v>
      </c>
      <c r="L19" s="51">
        <f>(J19*1000000)/I19</f>
        <v>11254.584651625415</v>
      </c>
      <c r="U19" s="55"/>
      <c r="AV19" s="60">
        <v>0.14180000000000001</v>
      </c>
      <c r="AW19" s="43">
        <v>4.9799999999999997E-2</v>
      </c>
      <c r="AX19" s="61">
        <v>8.6099999999999996E-2</v>
      </c>
      <c r="AY19" s="59">
        <v>3.3799999999999997E-2</v>
      </c>
      <c r="AZ19" s="59"/>
      <c r="BA19" s="59">
        <v>0.98475000000000001</v>
      </c>
      <c r="BB19" s="59">
        <v>0.96486000000000005</v>
      </c>
      <c r="BC19" s="59">
        <v>0.47267999999999999</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1dxzoH0kYyNUBRANFOlouEdrENhavwXaaz8PIyXT6JnjWPX/+2aqqSClbyuodyEAoAUwKXmNuQwVL8KDLBFewA==" saltValue="cq+BVyBnhGkReCx9m+ZZow=="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R69"/>
  <sheetViews>
    <sheetView topLeftCell="AR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67</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105</v>
      </c>
      <c r="D4" s="51">
        <v>92226</v>
      </c>
      <c r="E4" s="43" t="s">
        <v>76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10494672</v>
      </c>
      <c r="J9" s="47">
        <v>158652.6</v>
      </c>
      <c r="K9" s="51">
        <v>174508.79999999999</v>
      </c>
      <c r="L9" s="51">
        <f>(J9*1000000)/I9</f>
        <v>15117.442450797891</v>
      </c>
      <c r="N9" s="54">
        <v>0.32086392574881001</v>
      </c>
      <c r="O9" s="55">
        <v>19.009</v>
      </c>
      <c r="P9" s="55">
        <v>1.7000000000000001E-2</v>
      </c>
      <c r="Q9" s="55">
        <v>10.811999999999999</v>
      </c>
      <c r="R9" s="55">
        <v>1.3069999999999999</v>
      </c>
      <c r="S9" s="55">
        <v>2.5289999999999999</v>
      </c>
      <c r="T9" s="55">
        <v>3.9830000000000001</v>
      </c>
      <c r="U9" s="55">
        <v>0.32800000000000001</v>
      </c>
      <c r="V9" s="55">
        <v>3.4000000000000002E-2</v>
      </c>
      <c r="W9" s="55">
        <v>5.7960000000000003</v>
      </c>
      <c r="X9" s="55">
        <v>7.1879999999999997</v>
      </c>
      <c r="Y9" s="55">
        <v>3.2240000000000002</v>
      </c>
      <c r="Z9" s="55">
        <v>2.1949999999999998</v>
      </c>
      <c r="AA9" s="55">
        <v>0.57999999999999996</v>
      </c>
      <c r="AB9" s="55">
        <v>2.5999999999999999E-2</v>
      </c>
      <c r="AC9" s="55"/>
      <c r="AD9" s="55">
        <v>13.712</v>
      </c>
      <c r="AE9" s="55">
        <v>0</v>
      </c>
      <c r="AF9" s="55">
        <v>5.0149999999999997</v>
      </c>
      <c r="AG9" s="55">
        <v>8.6969999999999992</v>
      </c>
      <c r="AH9" s="55">
        <v>0</v>
      </c>
      <c r="AI9" s="55">
        <v>0</v>
      </c>
      <c r="AJ9" s="55">
        <v>0</v>
      </c>
      <c r="AK9" s="55">
        <v>0</v>
      </c>
      <c r="AL9" s="55"/>
      <c r="AM9" s="55">
        <v>46.575000000000003</v>
      </c>
      <c r="AN9" s="55">
        <v>15.226000000000001</v>
      </c>
      <c r="AO9" s="55">
        <v>8.7910000000000004</v>
      </c>
      <c r="AP9" s="55">
        <v>13.606</v>
      </c>
      <c r="AQ9" s="55">
        <v>0</v>
      </c>
      <c r="AR9" s="55">
        <v>8.6470000000000002</v>
      </c>
      <c r="AS9" s="55">
        <v>0.30499999999999999</v>
      </c>
      <c r="AT9" s="55">
        <v>0</v>
      </c>
      <c r="BE9" s="56">
        <v>157.44195305725626</v>
      </c>
      <c r="BF9" s="56">
        <v>2605.9229503184711</v>
      </c>
      <c r="BH9" s="43">
        <v>42.1</v>
      </c>
      <c r="BI9" s="43">
        <v>21.7</v>
      </c>
      <c r="BJ9" s="43">
        <v>35.799999999999997</v>
      </c>
      <c r="BK9" s="43">
        <v>0.5</v>
      </c>
      <c r="BM9" s="57">
        <v>1262.9034228969265</v>
      </c>
      <c r="BN9" s="57">
        <v>4558.2115219260531</v>
      </c>
      <c r="BO9" s="57">
        <v>11.149245184611395</v>
      </c>
      <c r="BP9" s="57">
        <v>6153.640011464604</v>
      </c>
      <c r="BQ9" s="57">
        <v>2528.6376230056367</v>
      </c>
      <c r="BR9" s="57">
        <v>7880.7164660361141</v>
      </c>
    </row>
    <row r="10" spans="1:70" x14ac:dyDescent="0.25">
      <c r="G10" s="43">
        <v>4</v>
      </c>
      <c r="H10" s="43">
        <v>2006</v>
      </c>
      <c r="I10" s="47">
        <v>10511988</v>
      </c>
      <c r="J10" s="47">
        <v>166248.70000000001</v>
      </c>
      <c r="K10" s="51">
        <v>177219</v>
      </c>
      <c r="L10" s="51">
        <f t="shared" ref="L10:L24" si="0">(J10*1000000)/I10</f>
        <v>15815.153137541633</v>
      </c>
      <c r="N10" s="54">
        <v>0.34211852612961502</v>
      </c>
      <c r="O10" s="55">
        <v>18.782</v>
      </c>
      <c r="P10" s="55">
        <v>2.7E-2</v>
      </c>
      <c r="Q10" s="55">
        <v>10.32</v>
      </c>
      <c r="R10" s="55">
        <v>1.339</v>
      </c>
      <c r="S10" s="55">
        <v>2.617</v>
      </c>
      <c r="T10" s="55">
        <v>4.1070000000000002</v>
      </c>
      <c r="U10" s="55">
        <v>0.33100000000000002</v>
      </c>
      <c r="V10" s="55">
        <v>4.1000000000000002E-2</v>
      </c>
      <c r="W10" s="55">
        <v>5.766</v>
      </c>
      <c r="X10" s="55">
        <v>7.2779999999999996</v>
      </c>
      <c r="Y10" s="55">
        <v>3.2189999999999999</v>
      </c>
      <c r="Z10" s="55">
        <v>2.04</v>
      </c>
      <c r="AA10" s="55">
        <v>0.45100000000000001</v>
      </c>
      <c r="AB10" s="55">
        <v>2.7E-2</v>
      </c>
      <c r="AC10" s="55"/>
      <c r="AD10" s="55">
        <v>13.84</v>
      </c>
      <c r="AE10" s="55">
        <v>0</v>
      </c>
      <c r="AF10" s="55">
        <v>4.3079999999999998</v>
      </c>
      <c r="AG10" s="55">
        <v>9.532</v>
      </c>
      <c r="AH10" s="55">
        <v>0</v>
      </c>
      <c r="AI10" s="55">
        <v>0</v>
      </c>
      <c r="AJ10" s="55">
        <v>0</v>
      </c>
      <c r="AK10" s="55">
        <v>0</v>
      </c>
      <c r="AL10" s="55"/>
      <c r="AM10" s="55">
        <v>49.040999999999997</v>
      </c>
      <c r="AN10" s="55">
        <v>14.958</v>
      </c>
      <c r="AO10" s="55">
        <v>5.2469999999999999</v>
      </c>
      <c r="AP10" s="55">
        <v>12.343</v>
      </c>
      <c r="AQ10" s="55">
        <v>0</v>
      </c>
      <c r="AR10" s="55">
        <v>16.187000000000001</v>
      </c>
      <c r="AS10" s="55">
        <v>0.30599999999999999</v>
      </c>
      <c r="AT10" s="55">
        <v>-2.6090241078691179E-15</v>
      </c>
      <c r="BE10" s="56">
        <v>147.80584719570371</v>
      </c>
      <c r="BF10" s="56">
        <v>2562.8518592043979</v>
      </c>
      <c r="BH10" s="43">
        <v>42.1</v>
      </c>
      <c r="BI10" s="43">
        <v>23.6</v>
      </c>
      <c r="BJ10" s="43">
        <v>33.799999999999997</v>
      </c>
      <c r="BK10" s="43">
        <v>0.5</v>
      </c>
      <c r="BM10" s="57">
        <v>1362.0907034222905</v>
      </c>
      <c r="BN10" s="57">
        <v>4644.625967325881</v>
      </c>
      <c r="BO10" s="57">
        <v>83.627680512531384</v>
      </c>
      <c r="BP10" s="57">
        <v>6207.77978408331</v>
      </c>
      <c r="BQ10" s="57">
        <v>2546.1927964077577</v>
      </c>
      <c r="BR10" s="57">
        <v>7442.4288716919837</v>
      </c>
    </row>
    <row r="11" spans="1:70" x14ac:dyDescent="0.25">
      <c r="G11" s="43">
        <v>5</v>
      </c>
      <c r="H11" s="43">
        <v>2007</v>
      </c>
      <c r="I11" s="47">
        <v>10532588</v>
      </c>
      <c r="J11" s="47">
        <v>175467.7</v>
      </c>
      <c r="K11" s="51">
        <v>181635.3</v>
      </c>
      <c r="L11" s="51">
        <f t="shared" si="0"/>
        <v>16659.504767489245</v>
      </c>
      <c r="N11" s="54">
        <v>0.35019500466182601</v>
      </c>
      <c r="O11" s="55">
        <v>18.908000000000001</v>
      </c>
      <c r="P11" s="55">
        <v>0.16800000000000001</v>
      </c>
      <c r="Q11" s="55">
        <v>9.9870000000000001</v>
      </c>
      <c r="R11" s="55">
        <v>1.44</v>
      </c>
      <c r="S11" s="55">
        <v>2.7240000000000002</v>
      </c>
      <c r="T11" s="55">
        <v>4.2149999999999999</v>
      </c>
      <c r="U11" s="55">
        <v>0.33800000000000002</v>
      </c>
      <c r="V11" s="55">
        <v>3.6999999999999998E-2</v>
      </c>
      <c r="W11" s="55">
        <v>5.843</v>
      </c>
      <c r="X11" s="55">
        <v>7.3049999999999997</v>
      </c>
      <c r="Y11" s="55">
        <v>3.226</v>
      </c>
      <c r="Z11" s="55">
        <v>2.0310000000000001</v>
      </c>
      <c r="AA11" s="55">
        <v>0.47699999999999998</v>
      </c>
      <c r="AB11" s="55">
        <v>2.5999999999999999E-2</v>
      </c>
      <c r="AC11" s="55"/>
      <c r="AD11" s="55">
        <v>14.132</v>
      </c>
      <c r="AE11" s="55">
        <v>0</v>
      </c>
      <c r="AF11" s="55">
        <v>4.0670000000000002</v>
      </c>
      <c r="AG11" s="55">
        <v>10.065</v>
      </c>
      <c r="AH11" s="55">
        <v>0</v>
      </c>
      <c r="AI11" s="55">
        <v>0</v>
      </c>
      <c r="AJ11" s="55">
        <v>0</v>
      </c>
      <c r="AK11" s="55">
        <v>0</v>
      </c>
      <c r="AL11" s="55"/>
      <c r="AM11" s="55">
        <v>47.253</v>
      </c>
      <c r="AN11" s="55">
        <v>12.398</v>
      </c>
      <c r="AO11" s="55">
        <v>4.87</v>
      </c>
      <c r="AP11" s="55">
        <v>13.124000000000001</v>
      </c>
      <c r="AQ11" s="55">
        <v>0</v>
      </c>
      <c r="AR11" s="55">
        <v>16.574999999999999</v>
      </c>
      <c r="AS11" s="55">
        <v>0.28599999999999998</v>
      </c>
      <c r="AT11" s="55">
        <v>1.3877787807814457E-15</v>
      </c>
      <c r="BE11" s="56">
        <v>144.10747428073856</v>
      </c>
      <c r="BF11" s="56">
        <v>2468.0449623686723</v>
      </c>
      <c r="BH11" s="43">
        <v>40.9</v>
      </c>
      <c r="BI11" s="43">
        <v>22.5</v>
      </c>
      <c r="BJ11" s="43">
        <v>36.4</v>
      </c>
      <c r="BK11" s="43">
        <v>0.3</v>
      </c>
      <c r="BM11" s="57">
        <v>1511.1376296748042</v>
      </c>
      <c r="BN11" s="57">
        <v>4676.182287188306</v>
      </c>
      <c r="BO11" s="57">
        <v>135.96290321364523</v>
      </c>
      <c r="BP11" s="57">
        <v>6213.1360362090381</v>
      </c>
      <c r="BQ11" s="57">
        <v>2602.1782745772425</v>
      </c>
      <c r="BR11" s="57">
        <v>7430.6550348715009</v>
      </c>
    </row>
    <row r="12" spans="1:70" x14ac:dyDescent="0.25">
      <c r="G12" s="43">
        <v>6</v>
      </c>
      <c r="H12" s="43">
        <v>2008</v>
      </c>
      <c r="I12" s="47">
        <v>10553339</v>
      </c>
      <c r="J12" s="47">
        <v>178872.6</v>
      </c>
      <c r="K12" s="51">
        <v>181997.2</v>
      </c>
      <c r="L12" s="51">
        <f t="shared" si="0"/>
        <v>16949.384455478972</v>
      </c>
      <c r="N12" s="54">
        <v>0.37508997509811498</v>
      </c>
      <c r="O12" s="55">
        <v>18.396000000000001</v>
      </c>
      <c r="P12" s="55">
        <v>7.0999999999999994E-2</v>
      </c>
      <c r="Q12" s="55">
        <v>9.6419999999999995</v>
      </c>
      <c r="R12" s="55">
        <v>1.4450000000000001</v>
      </c>
      <c r="S12" s="55">
        <v>2.7250000000000001</v>
      </c>
      <c r="T12" s="55">
        <v>4.1580000000000004</v>
      </c>
      <c r="U12" s="55">
        <v>0.316</v>
      </c>
      <c r="V12" s="55">
        <v>3.9E-2</v>
      </c>
      <c r="W12" s="55">
        <v>5.5229999999999997</v>
      </c>
      <c r="X12" s="55">
        <v>7.3520000000000003</v>
      </c>
      <c r="Y12" s="55">
        <v>3.1219999999999999</v>
      </c>
      <c r="Z12" s="55">
        <v>1.9410000000000001</v>
      </c>
      <c r="AA12" s="55">
        <v>0.42899999999999999</v>
      </c>
      <c r="AB12" s="55">
        <v>2.9000000000000001E-2</v>
      </c>
      <c r="AC12" s="55"/>
      <c r="AD12" s="55">
        <v>13.250999999999999</v>
      </c>
      <c r="AE12" s="55">
        <v>0</v>
      </c>
      <c r="AF12" s="55">
        <v>3.9929999999999999</v>
      </c>
      <c r="AG12" s="55">
        <v>9.2579999999999991</v>
      </c>
      <c r="AH12" s="55">
        <v>0</v>
      </c>
      <c r="AI12" s="55">
        <v>0</v>
      </c>
      <c r="AJ12" s="55">
        <v>0</v>
      </c>
      <c r="AK12" s="55">
        <v>0</v>
      </c>
      <c r="AL12" s="55"/>
      <c r="AM12" s="55">
        <v>45.969000000000001</v>
      </c>
      <c r="AN12" s="55">
        <v>11.196</v>
      </c>
      <c r="AO12" s="55">
        <v>4.1479999999999997</v>
      </c>
      <c r="AP12" s="55">
        <v>15.199</v>
      </c>
      <c r="AQ12" s="55">
        <v>0</v>
      </c>
      <c r="AR12" s="55">
        <v>15.135999999999999</v>
      </c>
      <c r="AS12" s="55">
        <v>0.28999999999999998</v>
      </c>
      <c r="AT12" s="55">
        <v>-8.3266726846886741E-16</v>
      </c>
      <c r="BE12" s="56">
        <v>139.6394955922953</v>
      </c>
      <c r="BF12" s="56">
        <v>2463.180033839616</v>
      </c>
      <c r="BH12" s="43">
        <v>41.4</v>
      </c>
      <c r="BI12" s="43">
        <v>21.6</v>
      </c>
      <c r="BJ12" s="43">
        <v>36.6</v>
      </c>
      <c r="BK12" s="43">
        <v>0.4</v>
      </c>
      <c r="BM12" s="57">
        <v>1610.8320635652747</v>
      </c>
      <c r="BN12" s="57">
        <v>4720.7222699914018</v>
      </c>
      <c r="BO12" s="57">
        <v>142.674048557671</v>
      </c>
      <c r="BP12" s="57">
        <v>6235.829143976307</v>
      </c>
      <c r="BQ12" s="57">
        <v>2599.264354638387</v>
      </c>
      <c r="BR12" s="57">
        <v>6929.7089423903699</v>
      </c>
    </row>
    <row r="13" spans="1:70" x14ac:dyDescent="0.25">
      <c r="G13" s="43">
        <v>7</v>
      </c>
      <c r="H13" s="43">
        <v>2009</v>
      </c>
      <c r="I13" s="47">
        <v>10563014</v>
      </c>
      <c r="J13" s="47">
        <v>175448.2</v>
      </c>
      <c r="K13" s="51">
        <v>176577.2</v>
      </c>
      <c r="L13" s="51">
        <f t="shared" si="0"/>
        <v>16609.672201513698</v>
      </c>
      <c r="N13" s="54">
        <v>0.37994987667434299</v>
      </c>
      <c r="O13" s="55">
        <v>18.187999999999999</v>
      </c>
      <c r="P13" s="55">
        <v>2.3E-2</v>
      </c>
      <c r="Q13" s="55">
        <v>9.4580000000000002</v>
      </c>
      <c r="R13" s="55">
        <v>1.4379999999999999</v>
      </c>
      <c r="S13" s="55">
        <v>2.8029999999999999</v>
      </c>
      <c r="T13" s="55">
        <v>4.1150000000000002</v>
      </c>
      <c r="U13" s="55">
        <v>0.313</v>
      </c>
      <c r="V13" s="55">
        <v>3.9E-2</v>
      </c>
      <c r="W13" s="55">
        <v>5.2110000000000003</v>
      </c>
      <c r="X13" s="55">
        <v>7.2850000000000001</v>
      </c>
      <c r="Y13" s="55">
        <v>3.202</v>
      </c>
      <c r="Z13" s="55">
        <v>2.0369999999999999</v>
      </c>
      <c r="AA13" s="55">
        <v>0.42499999999999999</v>
      </c>
      <c r="AB13" s="55">
        <v>2.9000000000000001E-2</v>
      </c>
      <c r="AC13" s="55"/>
      <c r="AD13" s="55">
        <v>16.055</v>
      </c>
      <c r="AE13" s="55">
        <v>0</v>
      </c>
      <c r="AF13" s="55">
        <v>4.7489999999999997</v>
      </c>
      <c r="AG13" s="55">
        <v>11.305999999999999</v>
      </c>
      <c r="AH13" s="55">
        <v>0</v>
      </c>
      <c r="AI13" s="55">
        <v>0</v>
      </c>
      <c r="AJ13" s="55">
        <v>0</v>
      </c>
      <c r="AK13" s="55">
        <v>0</v>
      </c>
      <c r="AL13" s="55"/>
      <c r="AM13" s="55">
        <v>50.207000000000001</v>
      </c>
      <c r="AN13" s="55">
        <v>12.896000000000001</v>
      </c>
      <c r="AO13" s="55">
        <v>3.2850000000000001</v>
      </c>
      <c r="AP13" s="55">
        <v>14.712</v>
      </c>
      <c r="AQ13" s="55">
        <v>0</v>
      </c>
      <c r="AR13" s="55">
        <v>19.015999999999998</v>
      </c>
      <c r="AS13" s="55">
        <v>0.29799999999999999</v>
      </c>
      <c r="AT13" s="55">
        <v>1.8318679906315083E-15</v>
      </c>
      <c r="BE13" s="56">
        <v>141.96626562574684</v>
      </c>
      <c r="BF13" s="56">
        <v>2374.9150003989148</v>
      </c>
      <c r="BH13" s="43">
        <v>42</v>
      </c>
      <c r="BI13" s="43">
        <v>22</v>
      </c>
      <c r="BJ13" s="43">
        <v>35.4</v>
      </c>
      <c r="BK13" s="43">
        <v>0.6</v>
      </c>
      <c r="BM13" s="57">
        <v>1755.0172799872155</v>
      </c>
      <c r="BN13" s="57">
        <v>4665.3482373172828</v>
      </c>
      <c r="BO13" s="57">
        <v>225.39024447618161</v>
      </c>
      <c r="BP13" s="57">
        <v>6203.1750891372885</v>
      </c>
      <c r="BQ13" s="57">
        <v>2595.2517435750451</v>
      </c>
      <c r="BR13" s="57">
        <v>6830.5108197191175</v>
      </c>
    </row>
    <row r="14" spans="1:70" x14ac:dyDescent="0.25">
      <c r="G14" s="43">
        <v>8</v>
      </c>
      <c r="H14" s="43">
        <v>2010</v>
      </c>
      <c r="I14" s="47">
        <v>10573479</v>
      </c>
      <c r="J14" s="47">
        <v>179929.8</v>
      </c>
      <c r="K14" s="51">
        <v>179929.8</v>
      </c>
      <c r="L14" s="51">
        <f t="shared" si="0"/>
        <v>17017.085861711173</v>
      </c>
      <c r="N14" s="54">
        <v>0.338735408142676</v>
      </c>
      <c r="O14" s="55">
        <v>18.099</v>
      </c>
      <c r="P14" s="55">
        <v>0.05</v>
      </c>
      <c r="Q14" s="55">
        <v>9.2759999999999998</v>
      </c>
      <c r="R14" s="55">
        <v>1.5640000000000001</v>
      </c>
      <c r="S14" s="55">
        <v>2.5270000000000001</v>
      </c>
      <c r="T14" s="55">
        <v>4.29</v>
      </c>
      <c r="U14" s="55">
        <v>0.33800000000000002</v>
      </c>
      <c r="V14" s="55">
        <v>5.5E-2</v>
      </c>
      <c r="W14" s="55">
        <v>5.452</v>
      </c>
      <c r="X14" s="55">
        <v>7.3029999999999999</v>
      </c>
      <c r="Y14" s="55">
        <v>2.976</v>
      </c>
      <c r="Z14" s="55">
        <v>1.8779999999999999</v>
      </c>
      <c r="AA14" s="55">
        <v>0.46100000000000002</v>
      </c>
      <c r="AB14" s="55">
        <v>2.9000000000000001E-2</v>
      </c>
      <c r="AC14" s="55"/>
      <c r="AD14" s="55">
        <v>21.111000000000001</v>
      </c>
      <c r="AE14" s="55">
        <v>0</v>
      </c>
      <c r="AF14" s="55">
        <v>2.8679999999999999</v>
      </c>
      <c r="AG14" s="55">
        <v>18.209</v>
      </c>
      <c r="AH14" s="55">
        <v>0</v>
      </c>
      <c r="AI14" s="55">
        <v>0</v>
      </c>
      <c r="AJ14" s="55">
        <v>0</v>
      </c>
      <c r="AK14" s="55">
        <v>3.4000000000000002E-2</v>
      </c>
      <c r="AL14" s="55"/>
      <c r="AM14" s="55">
        <v>54.09</v>
      </c>
      <c r="AN14" s="55">
        <v>7.1</v>
      </c>
      <c r="AO14" s="55">
        <v>3.008</v>
      </c>
      <c r="AP14" s="55">
        <v>14.9</v>
      </c>
      <c r="AQ14" s="55">
        <v>0</v>
      </c>
      <c r="AR14" s="55">
        <v>28.751999999999999</v>
      </c>
      <c r="AS14" s="55">
        <v>0.32700000000000001</v>
      </c>
      <c r="AT14" s="55">
        <v>2.9999999999982818E-3</v>
      </c>
      <c r="BE14" s="56">
        <v>134.95262402600213</v>
      </c>
      <c r="BF14" s="56">
        <v>2271.8752425665107</v>
      </c>
      <c r="BH14" s="43">
        <v>42.5</v>
      </c>
      <c r="BI14" s="43">
        <v>20</v>
      </c>
      <c r="BJ14" s="43">
        <v>37.1</v>
      </c>
      <c r="BK14" s="43">
        <v>0.4</v>
      </c>
      <c r="BM14" s="57">
        <v>1969.1524671196132</v>
      </c>
      <c r="BN14" s="57">
        <v>4842.13241616509</v>
      </c>
      <c r="BO14" s="57">
        <v>327.30014406228503</v>
      </c>
      <c r="BP14" s="57">
        <v>6181.6878373705667</v>
      </c>
      <c r="BQ14" s="57">
        <v>2217.6363810069743</v>
      </c>
      <c r="BR14" s="57">
        <v>6546.8100697430018</v>
      </c>
    </row>
    <row r="15" spans="1:70" x14ac:dyDescent="0.25">
      <c r="G15" s="43">
        <v>9</v>
      </c>
      <c r="H15" s="43">
        <v>2011</v>
      </c>
      <c r="I15" s="47">
        <v>10572721</v>
      </c>
      <c r="J15" s="47">
        <v>176166.6</v>
      </c>
      <c r="K15" s="51">
        <v>176642.8</v>
      </c>
      <c r="L15" s="51">
        <f t="shared" si="0"/>
        <v>16662.371020667244</v>
      </c>
      <c r="N15" s="54">
        <v>0.35238370000000002</v>
      </c>
      <c r="O15" s="55">
        <v>17.311</v>
      </c>
      <c r="P15" s="55">
        <v>0.02</v>
      </c>
      <c r="Q15" s="55">
        <v>8.548</v>
      </c>
      <c r="R15" s="55">
        <v>1.6439999999999999</v>
      </c>
      <c r="S15" s="55">
        <v>2.5299999999999998</v>
      </c>
      <c r="T15" s="55">
        <v>4.1589999999999998</v>
      </c>
      <c r="U15" s="55">
        <v>0.33400000000000002</v>
      </c>
      <c r="V15" s="55">
        <v>7.5999999999999998E-2</v>
      </c>
      <c r="W15" s="55">
        <v>5.3490000000000002</v>
      </c>
      <c r="X15" s="55">
        <v>6.8789999999999996</v>
      </c>
      <c r="Y15" s="55">
        <v>2.7810000000000001</v>
      </c>
      <c r="Z15" s="55">
        <v>1.851</v>
      </c>
      <c r="AA15" s="55">
        <v>0.42499999999999999</v>
      </c>
      <c r="AB15" s="55">
        <v>2.5999999999999999E-2</v>
      </c>
      <c r="AC15" s="55"/>
      <c r="AD15" s="55">
        <v>20.643999999999998</v>
      </c>
      <c r="AE15" s="55">
        <v>0</v>
      </c>
      <c r="AF15" s="55">
        <v>2.3820000000000001</v>
      </c>
      <c r="AG15" s="55">
        <v>18.218</v>
      </c>
      <c r="AH15" s="55">
        <v>0</v>
      </c>
      <c r="AI15" s="55">
        <v>0</v>
      </c>
      <c r="AJ15" s="55">
        <v>0</v>
      </c>
      <c r="AK15" s="55">
        <v>4.3999999999999997E-2</v>
      </c>
      <c r="AL15" s="55"/>
      <c r="AM15" s="55">
        <v>52.463000000000001</v>
      </c>
      <c r="AN15" s="55">
        <v>9.8480000000000008</v>
      </c>
      <c r="AO15" s="55">
        <v>2.6840000000000002</v>
      </c>
      <c r="AP15" s="55">
        <v>14.916</v>
      </c>
      <c r="AQ15" s="55">
        <v>0</v>
      </c>
      <c r="AR15" s="55">
        <v>24.69</v>
      </c>
      <c r="AS15" s="55">
        <v>0.32100000000000001</v>
      </c>
      <c r="AT15" s="55">
        <v>3.9999999999957292E-3</v>
      </c>
      <c r="BE15" s="56">
        <v>133.75014435912476</v>
      </c>
      <c r="BF15" s="56">
        <v>2280.1407546241426</v>
      </c>
      <c r="BH15" s="43">
        <v>40.700000000000003</v>
      </c>
      <c r="BI15" s="43">
        <v>19.2</v>
      </c>
      <c r="BJ15" s="43">
        <v>39.700000000000003</v>
      </c>
      <c r="BK15" s="43">
        <v>0.4</v>
      </c>
      <c r="BM15" s="57">
        <v>2157.5508514859725</v>
      </c>
      <c r="BN15" s="57">
        <v>4703.4393809114363</v>
      </c>
      <c r="BO15" s="57">
        <v>21.036477830657862</v>
      </c>
      <c r="BP15" s="57">
        <v>5737.1436394981283</v>
      </c>
      <c r="BQ15" s="57">
        <v>2222.6999140154771</v>
      </c>
      <c r="BR15" s="57">
        <v>6307.6125680710811</v>
      </c>
    </row>
    <row r="16" spans="1:70" x14ac:dyDescent="0.25">
      <c r="G16" s="43">
        <v>10</v>
      </c>
      <c r="H16" s="43">
        <v>2012</v>
      </c>
      <c r="I16" s="47">
        <v>10542398</v>
      </c>
      <c r="J16" s="47">
        <v>168398</v>
      </c>
      <c r="K16" s="51">
        <v>169527.1</v>
      </c>
      <c r="L16" s="51">
        <f t="shared" si="0"/>
        <v>15973.405671081664</v>
      </c>
      <c r="N16" s="54">
        <v>0.339985477237291</v>
      </c>
      <c r="O16" s="55">
        <v>16.030999999999999</v>
      </c>
      <c r="P16" s="55">
        <v>0.02</v>
      </c>
      <c r="Q16" s="55">
        <v>7.8570000000000002</v>
      </c>
      <c r="R16" s="55">
        <v>1.615</v>
      </c>
      <c r="S16" s="55">
        <v>2.1560000000000001</v>
      </c>
      <c r="T16" s="55">
        <v>3.976</v>
      </c>
      <c r="U16" s="55">
        <v>0.34499999999999997</v>
      </c>
      <c r="V16" s="55">
        <v>6.3E-2</v>
      </c>
      <c r="W16" s="55">
        <v>4.6050000000000004</v>
      </c>
      <c r="X16" s="55">
        <v>6.4509999999999996</v>
      </c>
      <c r="Y16" s="55">
        <v>2.7010000000000001</v>
      </c>
      <c r="Z16" s="55">
        <v>1.8380000000000001</v>
      </c>
      <c r="AA16" s="55">
        <v>0.41499999999999998</v>
      </c>
      <c r="AB16" s="55">
        <v>2.1000000000000001E-2</v>
      </c>
      <c r="AC16" s="55"/>
      <c r="AD16" s="55">
        <v>21.474</v>
      </c>
      <c r="AE16" s="55">
        <v>0</v>
      </c>
      <c r="AF16" s="55">
        <v>2.1110000000000002</v>
      </c>
      <c r="AG16" s="55">
        <v>19.308</v>
      </c>
      <c r="AH16" s="55">
        <v>0</v>
      </c>
      <c r="AI16" s="55">
        <v>0</v>
      </c>
      <c r="AJ16" s="55">
        <v>0</v>
      </c>
      <c r="AK16" s="55">
        <v>5.5E-2</v>
      </c>
      <c r="AL16" s="55"/>
      <c r="AM16" s="55">
        <v>46.613999999999997</v>
      </c>
      <c r="AN16" s="55">
        <v>13.087</v>
      </c>
      <c r="AO16" s="55">
        <v>2.19</v>
      </c>
      <c r="AP16" s="55">
        <v>10.67</v>
      </c>
      <c r="AQ16" s="55">
        <v>0</v>
      </c>
      <c r="AR16" s="55">
        <v>20.408000000000001</v>
      </c>
      <c r="AS16" s="55">
        <v>0.254</v>
      </c>
      <c r="AT16" s="55">
        <v>4.9999999999932321E-3</v>
      </c>
      <c r="BE16" s="56">
        <v>131.24152274379193</v>
      </c>
      <c r="BF16" s="56">
        <v>2347.7757422805521</v>
      </c>
      <c r="BH16" s="43">
        <v>40.6</v>
      </c>
      <c r="BI16" s="43">
        <v>17.8</v>
      </c>
      <c r="BJ16" s="43">
        <v>41.3</v>
      </c>
      <c r="BK16" s="43">
        <v>0.3</v>
      </c>
      <c r="BM16" s="57">
        <v>2187.2510279663056</v>
      </c>
      <c r="BN16" s="57">
        <v>4597.6784178847811</v>
      </c>
      <c r="BO16" s="57">
        <v>22.314951191341287</v>
      </c>
      <c r="BP16" s="57">
        <v>5262.5863212446939</v>
      </c>
      <c r="BQ16" s="57">
        <v>1985.2870927677463</v>
      </c>
      <c r="BR16" s="57">
        <v>5839.3291057609622</v>
      </c>
    </row>
    <row r="17" spans="7:70" x14ac:dyDescent="0.25">
      <c r="G17" s="43">
        <v>11</v>
      </c>
      <c r="H17" s="43">
        <v>2013</v>
      </c>
      <c r="I17" s="47">
        <v>10487289</v>
      </c>
      <c r="J17" s="47">
        <v>170269.3</v>
      </c>
      <c r="K17" s="51">
        <v>167611.20000000001</v>
      </c>
      <c r="L17" s="51">
        <f t="shared" si="0"/>
        <v>16235.778378949984</v>
      </c>
      <c r="N17" s="54">
        <v>0.34543039264897502</v>
      </c>
      <c r="O17" s="55">
        <v>15.856999999999999</v>
      </c>
      <c r="P17" s="55">
        <v>1.7999999999999999E-2</v>
      </c>
      <c r="Q17" s="55">
        <v>7.7380000000000004</v>
      </c>
      <c r="R17" s="55">
        <v>1.5669999999999999</v>
      </c>
      <c r="S17" s="55">
        <v>2.2200000000000002</v>
      </c>
      <c r="T17" s="55">
        <v>3.891</v>
      </c>
      <c r="U17" s="55">
        <v>0.35199999999999998</v>
      </c>
      <c r="V17" s="55">
        <v>7.0000000000000007E-2</v>
      </c>
      <c r="W17" s="55">
        <v>4.5979999999999999</v>
      </c>
      <c r="X17" s="55">
        <v>6.38</v>
      </c>
      <c r="Y17" s="55">
        <v>2.641</v>
      </c>
      <c r="Z17" s="55">
        <v>1.7849999999999999</v>
      </c>
      <c r="AA17" s="55">
        <v>0.42199999999999999</v>
      </c>
      <c r="AB17" s="55">
        <v>3.1E-2</v>
      </c>
      <c r="AC17" s="55"/>
      <c r="AD17" s="55">
        <v>25.568999999999999</v>
      </c>
      <c r="AE17" s="55">
        <v>0</v>
      </c>
      <c r="AF17" s="55">
        <v>0.81299999999999994</v>
      </c>
      <c r="AG17" s="55">
        <v>24.71</v>
      </c>
      <c r="AH17" s="55">
        <v>0</v>
      </c>
      <c r="AI17" s="55">
        <v>0</v>
      </c>
      <c r="AJ17" s="55">
        <v>0</v>
      </c>
      <c r="AK17" s="55">
        <v>4.5999999999999999E-2</v>
      </c>
      <c r="AL17" s="55"/>
      <c r="AM17" s="55">
        <v>51.671999999999997</v>
      </c>
      <c r="AN17" s="55">
        <v>11.837999999999999</v>
      </c>
      <c r="AO17" s="55">
        <v>1.698</v>
      </c>
      <c r="AP17" s="55">
        <v>7.2279999999999998</v>
      </c>
      <c r="AQ17" s="55">
        <v>0</v>
      </c>
      <c r="AR17" s="55">
        <v>30.609000000000002</v>
      </c>
      <c r="AS17" s="55">
        <v>0.29499999999999998</v>
      </c>
      <c r="AT17" s="55">
        <v>3.9999999999923985E-3</v>
      </c>
      <c r="AV17" s="58">
        <v>0.21310000000000001</v>
      </c>
      <c r="AW17" s="58">
        <v>9.3299999999999994E-2</v>
      </c>
      <c r="AX17" s="59">
        <v>0.1138</v>
      </c>
      <c r="AY17" s="59">
        <v>4.2000000000000003E-2</v>
      </c>
      <c r="AZ17" s="59"/>
      <c r="BA17" s="59"/>
      <c r="BB17" s="59"/>
      <c r="BC17" s="59"/>
      <c r="BE17" s="56">
        <v>133.64261256750072</v>
      </c>
      <c r="BF17" s="56">
        <v>2250.3875767857144</v>
      </c>
      <c r="BH17" s="43">
        <v>39.299999999999997</v>
      </c>
      <c r="BI17" s="43">
        <v>17</v>
      </c>
      <c r="BJ17" s="43">
        <v>43.5</v>
      </c>
      <c r="BK17" s="43">
        <v>0.2</v>
      </c>
      <c r="BM17" s="57">
        <v>2252.3643425127275</v>
      </c>
      <c r="BN17" s="57">
        <v>4583.8349097162509</v>
      </c>
      <c r="BO17" s="57">
        <v>34.151022216576024</v>
      </c>
      <c r="BP17" s="57">
        <v>5172.5133897572186</v>
      </c>
      <c r="BQ17" s="57">
        <v>1935.3683003725996</v>
      </c>
      <c r="BR17" s="57">
        <v>5602.7736457437659</v>
      </c>
    </row>
    <row r="18" spans="7:70" x14ac:dyDescent="0.25">
      <c r="G18" s="43">
        <v>12</v>
      </c>
      <c r="H18" s="43">
        <v>2014</v>
      </c>
      <c r="I18" s="47">
        <v>10427301</v>
      </c>
      <c r="J18" s="47">
        <v>173446.2</v>
      </c>
      <c r="K18" s="51">
        <v>169129.4</v>
      </c>
      <c r="L18" s="51">
        <f t="shared" si="0"/>
        <v>16633.853765226497</v>
      </c>
      <c r="N18" s="54">
        <v>0.339869766640019</v>
      </c>
      <c r="O18" s="55">
        <v>15.807</v>
      </c>
      <c r="P18" s="55">
        <v>1.0999999999999999E-2</v>
      </c>
      <c r="Q18" s="55">
        <v>7.8650000000000002</v>
      </c>
      <c r="R18" s="55">
        <v>1.548</v>
      </c>
      <c r="S18" s="55">
        <v>2.141</v>
      </c>
      <c r="T18" s="55">
        <v>3.8860000000000001</v>
      </c>
      <c r="U18" s="55">
        <v>0.27</v>
      </c>
      <c r="V18" s="55">
        <v>8.5999999999999993E-2</v>
      </c>
      <c r="W18" s="55">
        <v>4.4029999999999996</v>
      </c>
      <c r="X18" s="55">
        <v>6.4720000000000004</v>
      </c>
      <c r="Y18" s="55">
        <v>2.57</v>
      </c>
      <c r="Z18" s="55">
        <v>1.905</v>
      </c>
      <c r="AA18" s="55">
        <v>0.42799999999999999</v>
      </c>
      <c r="AB18" s="55">
        <v>2.8000000000000001E-2</v>
      </c>
      <c r="AC18" s="55"/>
      <c r="AD18" s="55">
        <v>21.422000000000001</v>
      </c>
      <c r="AE18" s="55">
        <v>0</v>
      </c>
      <c r="AF18" s="55">
        <v>0.29899999999999999</v>
      </c>
      <c r="AG18" s="55">
        <v>21.068000000000001</v>
      </c>
      <c r="AH18" s="55">
        <v>0</v>
      </c>
      <c r="AI18" s="55">
        <v>0</v>
      </c>
      <c r="AJ18" s="55">
        <v>0</v>
      </c>
      <c r="AK18" s="55">
        <v>5.5E-2</v>
      </c>
      <c r="AL18" s="55"/>
      <c r="AM18" s="55">
        <v>52.802</v>
      </c>
      <c r="AN18" s="55">
        <v>11.952</v>
      </c>
      <c r="AO18" s="55">
        <v>1.357</v>
      </c>
      <c r="AP18" s="55">
        <v>6.8339999999999996</v>
      </c>
      <c r="AQ18" s="55">
        <v>0</v>
      </c>
      <c r="AR18" s="55">
        <v>32.402999999999999</v>
      </c>
      <c r="AS18" s="55">
        <v>0.249</v>
      </c>
      <c r="AT18" s="55">
        <v>7.0000000000002283E-3</v>
      </c>
      <c r="AV18" s="60">
        <v>0.22309999999999999</v>
      </c>
      <c r="AW18" s="60">
        <v>0.10390000000000001</v>
      </c>
      <c r="AX18" s="59">
        <v>0.1187</v>
      </c>
      <c r="AY18" s="59">
        <v>4.4400000000000002E-2</v>
      </c>
      <c r="AZ18" s="59"/>
      <c r="BA18" s="59"/>
      <c r="BB18" s="59"/>
      <c r="BC18" s="59"/>
      <c r="BE18" s="56">
        <v>130.65141885714388</v>
      </c>
      <c r="BF18" s="56">
        <v>2276.4400515907141</v>
      </c>
      <c r="BH18" s="43">
        <v>37.6</v>
      </c>
      <c r="BI18" s="43">
        <v>17.3</v>
      </c>
      <c r="BJ18" s="43">
        <v>45</v>
      </c>
      <c r="BK18" s="56">
        <v>0.1</v>
      </c>
      <c r="BM18" s="51">
        <v>2367.2765977884133</v>
      </c>
      <c r="BN18" s="51">
        <v>4545.3138435081682</v>
      </c>
      <c r="BO18" s="51">
        <v>179.73482909256251</v>
      </c>
      <c r="BP18" s="51">
        <v>5235.9385586536264</v>
      </c>
      <c r="BQ18" s="51">
        <v>1857.8747492118086</v>
      </c>
      <c r="BR18" s="51">
        <v>5466.4313556893094</v>
      </c>
    </row>
    <row r="19" spans="7:70" x14ac:dyDescent="0.25">
      <c r="G19" s="43">
        <v>13</v>
      </c>
      <c r="H19" s="43">
        <v>2015</v>
      </c>
      <c r="I19" s="47">
        <v>10374822</v>
      </c>
      <c r="J19" s="47">
        <v>179369.1</v>
      </c>
      <c r="K19" s="51">
        <v>171582.2</v>
      </c>
      <c r="L19" s="51">
        <f>(J19*1000000)/I19</f>
        <v>17288.884570742513</v>
      </c>
      <c r="U19" s="55"/>
      <c r="AV19" s="60">
        <v>0.22850000000000001</v>
      </c>
      <c r="AW19" s="61">
        <v>9.8199999999999996E-2</v>
      </c>
      <c r="AX19" s="59">
        <v>0.1154</v>
      </c>
      <c r="AY19" s="59">
        <v>3.7900000000000003E-2</v>
      </c>
      <c r="AZ19" s="59"/>
      <c r="BA19" s="59">
        <v>1.3445</v>
      </c>
      <c r="BB19" s="59">
        <v>1.093</v>
      </c>
      <c r="BC19" s="59">
        <v>0.55900000000000005</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FmcyEYZTB3FWtIlGuBcKirOwE5GYT2lGr+hpNKHDrczr4QbT5oNjp27pR12QM+n0/JNEB+DJawgmxhbpYxgDAA==" saltValue="6W++tCuIul9yvPnpmtenfA=="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topLeftCell="AU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68</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106</v>
      </c>
      <c r="D4" s="51">
        <v>238391</v>
      </c>
      <c r="E4" s="43" t="s">
        <v>107</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21382354</v>
      </c>
      <c r="J9" s="47">
        <v>80225.600000000006</v>
      </c>
      <c r="K9" s="51">
        <v>109775</v>
      </c>
      <c r="L9" s="51">
        <f>(J9*1000000)/I9</f>
        <v>3751.9535968771261</v>
      </c>
      <c r="N9" s="54">
        <v>0.18038057066713301</v>
      </c>
      <c r="O9" s="55">
        <v>24.713999999999999</v>
      </c>
      <c r="P9" s="55">
        <v>1.611</v>
      </c>
      <c r="Q9" s="55">
        <v>6.6280000000000001</v>
      </c>
      <c r="R9" s="55">
        <v>7.7539999999999996</v>
      </c>
      <c r="S9" s="55">
        <v>3.1840000000000002</v>
      </c>
      <c r="T9" s="55">
        <v>3.3410000000000002</v>
      </c>
      <c r="U9" s="55">
        <v>2.1349999999999998</v>
      </c>
      <c r="V9" s="55">
        <v>0.06</v>
      </c>
      <c r="W9" s="55">
        <v>10.007999999999999</v>
      </c>
      <c r="X9" s="55">
        <v>4.2759999999999998</v>
      </c>
      <c r="Y9" s="55">
        <v>7.99</v>
      </c>
      <c r="Z9" s="55">
        <v>1.67</v>
      </c>
      <c r="AA9" s="55">
        <v>0.215</v>
      </c>
      <c r="AB9" s="55">
        <v>0.55600000000000005</v>
      </c>
      <c r="AC9" s="55"/>
      <c r="AD9" s="55">
        <v>127.67400000000001</v>
      </c>
      <c r="AE9" s="55">
        <v>32.069000000000003</v>
      </c>
      <c r="AF9" s="55">
        <v>18.588000000000001</v>
      </c>
      <c r="AG9" s="55">
        <v>76.198999999999998</v>
      </c>
      <c r="AH9" s="55">
        <v>0</v>
      </c>
      <c r="AI9" s="55">
        <v>0.75800000000000001</v>
      </c>
      <c r="AJ9" s="55">
        <v>0.06</v>
      </c>
      <c r="AK9" s="55">
        <v>0</v>
      </c>
      <c r="AL9" s="55"/>
      <c r="AM9" s="55">
        <v>59.412999999999997</v>
      </c>
      <c r="AN9" s="55">
        <v>21.916</v>
      </c>
      <c r="AO9" s="55">
        <v>1.8939999999999999</v>
      </c>
      <c r="AP9" s="55">
        <v>9.8339999999999996</v>
      </c>
      <c r="AQ9" s="55">
        <v>5.5549999999999997</v>
      </c>
      <c r="AR9" s="55">
        <v>20.213000000000001</v>
      </c>
      <c r="AS9" s="55">
        <v>1E-3</v>
      </c>
      <c r="AT9" s="55">
        <v>-2.3306009899748403E-15</v>
      </c>
      <c r="BE9" s="56">
        <v>357.14548286169435</v>
      </c>
      <c r="BF9" s="56">
        <v>2591.4758419629648</v>
      </c>
      <c r="BM9" s="57">
        <v>1398.1614767538777</v>
      </c>
      <c r="BN9" s="57">
        <v>4858.9853826311264</v>
      </c>
      <c r="BO9" s="57">
        <v>40.022324911006159</v>
      </c>
      <c r="BP9" s="57">
        <v>4033.327123340021</v>
      </c>
      <c r="BQ9" s="57">
        <v>3201.5620521639439</v>
      </c>
      <c r="BR9" s="57">
        <v>17748.929612114262</v>
      </c>
    </row>
    <row r="10" spans="1:70" x14ac:dyDescent="0.25">
      <c r="G10" s="43">
        <v>4</v>
      </c>
      <c r="H10" s="43">
        <v>2006</v>
      </c>
      <c r="I10" s="47">
        <v>21257016</v>
      </c>
      <c r="J10" s="47">
        <v>98418.6</v>
      </c>
      <c r="K10" s="51">
        <v>118618</v>
      </c>
      <c r="L10" s="51">
        <f t="shared" ref="L10:L24" si="0">(J10*1000000)/I10</f>
        <v>4629.9348883211078</v>
      </c>
      <c r="N10" s="54">
        <v>0.17586616124687299</v>
      </c>
      <c r="O10" s="55">
        <v>24.882000000000001</v>
      </c>
      <c r="P10" s="55">
        <v>1.571</v>
      </c>
      <c r="Q10" s="55">
        <v>6.4139999999999997</v>
      </c>
      <c r="R10" s="55">
        <v>8.2780000000000005</v>
      </c>
      <c r="S10" s="55">
        <v>3.056</v>
      </c>
      <c r="T10" s="55">
        <v>3.5219999999999998</v>
      </c>
      <c r="U10" s="55">
        <v>1.9930000000000001</v>
      </c>
      <c r="V10" s="55">
        <v>4.7E-2</v>
      </c>
      <c r="W10" s="55">
        <v>9.6010000000000009</v>
      </c>
      <c r="X10" s="55">
        <v>4.4180000000000001</v>
      </c>
      <c r="Y10" s="55">
        <v>7.8540000000000001</v>
      </c>
      <c r="Z10" s="55">
        <v>2.4119999999999999</v>
      </c>
      <c r="AA10" s="55">
        <v>0.26100000000000001</v>
      </c>
      <c r="AB10" s="55">
        <v>0.33700000000000002</v>
      </c>
      <c r="AC10" s="55"/>
      <c r="AD10" s="55">
        <v>123.43600000000001</v>
      </c>
      <c r="AE10" s="55">
        <v>31.218</v>
      </c>
      <c r="AF10" s="55">
        <v>17.751999999999999</v>
      </c>
      <c r="AG10" s="55">
        <v>71.787000000000006</v>
      </c>
      <c r="AH10" s="55">
        <v>0</v>
      </c>
      <c r="AI10" s="55">
        <v>2.649</v>
      </c>
      <c r="AJ10" s="55">
        <v>0.03</v>
      </c>
      <c r="AK10" s="55">
        <v>0</v>
      </c>
      <c r="AL10" s="55"/>
      <c r="AM10" s="55">
        <v>62.697000000000003</v>
      </c>
      <c r="AN10" s="55">
        <v>25.146000000000001</v>
      </c>
      <c r="AO10" s="55">
        <v>1.6060000000000001</v>
      </c>
      <c r="AP10" s="55">
        <v>11.952999999999999</v>
      </c>
      <c r="AQ10" s="55">
        <v>5.6319999999999997</v>
      </c>
      <c r="AR10" s="55">
        <v>18.36</v>
      </c>
      <c r="AS10" s="55">
        <v>0</v>
      </c>
      <c r="AT10" s="55">
        <v>7.1054273576010019E-15</v>
      </c>
      <c r="BE10" s="56">
        <v>342.09509376459965</v>
      </c>
      <c r="BF10" s="56">
        <v>2598.8483910397003</v>
      </c>
      <c r="BM10" s="57">
        <v>1409.3193469018754</v>
      </c>
      <c r="BN10" s="57">
        <v>5023.559759243336</v>
      </c>
      <c r="BO10" s="57">
        <v>33.522108823186777</v>
      </c>
      <c r="BP10" s="57">
        <v>4194.259768797172</v>
      </c>
      <c r="BQ10" s="57">
        <v>3119.0646794688068</v>
      </c>
      <c r="BR10" s="57">
        <v>17735.445280405082</v>
      </c>
    </row>
    <row r="11" spans="1:70" x14ac:dyDescent="0.25">
      <c r="G11" s="43">
        <v>5</v>
      </c>
      <c r="H11" s="43">
        <v>2007</v>
      </c>
      <c r="I11" s="47">
        <v>21130503</v>
      </c>
      <c r="J11" s="47">
        <v>125403.4</v>
      </c>
      <c r="K11" s="51">
        <v>126759.6</v>
      </c>
      <c r="L11" s="51">
        <f t="shared" si="0"/>
        <v>5934.7096469970447</v>
      </c>
      <c r="N11" s="54">
        <v>0.19444079450607099</v>
      </c>
      <c r="O11" s="55">
        <v>24.157</v>
      </c>
      <c r="P11" s="55">
        <v>1.327</v>
      </c>
      <c r="Q11" s="55">
        <v>7.1269999999999998</v>
      </c>
      <c r="R11" s="55">
        <v>7.0730000000000004</v>
      </c>
      <c r="S11" s="55">
        <v>3.2719999999999998</v>
      </c>
      <c r="T11" s="55">
        <v>3.5230000000000001</v>
      </c>
      <c r="U11" s="55">
        <v>1.798</v>
      </c>
      <c r="V11" s="55">
        <v>3.5999999999999997E-2</v>
      </c>
      <c r="W11" s="55">
        <v>9.141</v>
      </c>
      <c r="X11" s="55">
        <v>4.7640000000000002</v>
      </c>
      <c r="Y11" s="55">
        <v>7.5179999999999998</v>
      </c>
      <c r="Z11" s="55">
        <v>2.02</v>
      </c>
      <c r="AA11" s="55">
        <v>0.26400000000000001</v>
      </c>
      <c r="AB11" s="55">
        <v>0.45100000000000001</v>
      </c>
      <c r="AC11" s="55"/>
      <c r="AD11" s="55">
        <v>110.36499999999999</v>
      </c>
      <c r="AE11" s="55">
        <v>28.164000000000001</v>
      </c>
      <c r="AF11" s="55">
        <v>8.2379999999999995</v>
      </c>
      <c r="AG11" s="55">
        <v>72.897999999999996</v>
      </c>
      <c r="AH11" s="55">
        <v>0</v>
      </c>
      <c r="AI11" s="55">
        <v>0.95299999999999996</v>
      </c>
      <c r="AJ11" s="55">
        <v>0.112</v>
      </c>
      <c r="AK11" s="55">
        <v>0</v>
      </c>
      <c r="AL11" s="55"/>
      <c r="AM11" s="55">
        <v>61.673000000000002</v>
      </c>
      <c r="AN11" s="55">
        <v>25.096</v>
      </c>
      <c r="AO11" s="55">
        <v>1.0960000000000001</v>
      </c>
      <c r="AP11" s="55">
        <v>11.768000000000001</v>
      </c>
      <c r="AQ11" s="55">
        <v>7.7089999999999996</v>
      </c>
      <c r="AR11" s="55">
        <v>16.004000000000001</v>
      </c>
      <c r="AS11" s="55">
        <v>0</v>
      </c>
      <c r="AT11" s="55">
        <v>0</v>
      </c>
      <c r="BE11" s="56">
        <v>318.79735318211937</v>
      </c>
      <c r="BF11" s="56">
        <v>2565.6844267649894</v>
      </c>
      <c r="BH11" s="43">
        <v>58.5</v>
      </c>
      <c r="BI11" s="43">
        <v>2.5</v>
      </c>
      <c r="BJ11" s="43">
        <v>38.5</v>
      </c>
      <c r="BK11" s="43">
        <v>0.5</v>
      </c>
      <c r="BM11" s="57">
        <v>1440.0277182829432</v>
      </c>
      <c r="BN11" s="57">
        <v>5123.2158211521928</v>
      </c>
      <c r="BO11" s="57">
        <v>78.01445404784748</v>
      </c>
      <c r="BP11" s="57">
        <v>4414.5904031718737</v>
      </c>
      <c r="BQ11" s="57">
        <v>3253.3199579631223</v>
      </c>
      <c r="BR11" s="57">
        <v>16731.673855928155</v>
      </c>
    </row>
    <row r="12" spans="1:70" x14ac:dyDescent="0.25">
      <c r="G12" s="43">
        <v>6</v>
      </c>
      <c r="H12" s="43">
        <v>2008</v>
      </c>
      <c r="I12" s="47">
        <v>20635460</v>
      </c>
      <c r="J12" s="47">
        <v>142396.29999999999</v>
      </c>
      <c r="K12" s="51">
        <v>137482.20000000001</v>
      </c>
      <c r="L12" s="51">
        <f t="shared" si="0"/>
        <v>6900.5633991197674</v>
      </c>
      <c r="N12" s="54">
        <v>0.231675991628226</v>
      </c>
      <c r="O12" s="55">
        <v>24.873000000000001</v>
      </c>
      <c r="P12" s="55">
        <v>1.3149999999999999</v>
      </c>
      <c r="Q12" s="55">
        <v>7.0259999999999998</v>
      </c>
      <c r="R12" s="55">
        <v>7.2039999999999997</v>
      </c>
      <c r="S12" s="55">
        <v>3.9089999999999998</v>
      </c>
      <c r="T12" s="55">
        <v>3.5950000000000002</v>
      </c>
      <c r="U12" s="55">
        <v>1.7789999999999999</v>
      </c>
      <c r="V12" s="55">
        <v>4.3999999999999997E-2</v>
      </c>
      <c r="W12" s="55">
        <v>9.0169999999999995</v>
      </c>
      <c r="X12" s="55">
        <v>5.3929999999999998</v>
      </c>
      <c r="Y12" s="55">
        <v>8.07</v>
      </c>
      <c r="Z12" s="55">
        <v>1.698</v>
      </c>
      <c r="AA12" s="55">
        <v>0.29299999999999998</v>
      </c>
      <c r="AB12" s="55">
        <v>0.40200000000000002</v>
      </c>
      <c r="AC12" s="55"/>
      <c r="AD12" s="55">
        <v>100.694</v>
      </c>
      <c r="AE12" s="55">
        <v>25.725000000000001</v>
      </c>
      <c r="AF12" s="55">
        <v>7.5890000000000004</v>
      </c>
      <c r="AG12" s="55">
        <v>66.554000000000002</v>
      </c>
      <c r="AH12" s="55">
        <v>0</v>
      </c>
      <c r="AI12" s="55">
        <v>0.81399999999999995</v>
      </c>
      <c r="AJ12" s="55">
        <v>1.2E-2</v>
      </c>
      <c r="AK12" s="55">
        <v>0</v>
      </c>
      <c r="AL12" s="55"/>
      <c r="AM12" s="55">
        <v>64.956000000000003</v>
      </c>
      <c r="AN12" s="55">
        <v>25.823</v>
      </c>
      <c r="AO12" s="55">
        <v>0.7</v>
      </c>
      <c r="AP12" s="55">
        <v>9.9830000000000005</v>
      </c>
      <c r="AQ12" s="55">
        <v>11.226000000000001</v>
      </c>
      <c r="AR12" s="55">
        <v>17.224</v>
      </c>
      <c r="AS12" s="55">
        <v>0</v>
      </c>
      <c r="AT12" s="55">
        <v>0</v>
      </c>
      <c r="BE12" s="56">
        <v>292.95887571582659</v>
      </c>
      <c r="BF12" s="56">
        <v>2492.2527879434915</v>
      </c>
      <c r="BH12" s="43">
        <v>59.5</v>
      </c>
      <c r="BI12" s="43">
        <v>2.2000000000000002</v>
      </c>
      <c r="BJ12" s="43">
        <v>38.200000000000003</v>
      </c>
      <c r="BK12" s="43">
        <v>0.1</v>
      </c>
      <c r="BM12" s="57">
        <v>1465.5151661461182</v>
      </c>
      <c r="BN12" s="57">
        <v>5219.9484092863286</v>
      </c>
      <c r="BO12" s="57">
        <v>141.98906126116893</v>
      </c>
      <c r="BP12" s="57">
        <v>4998.5407088946213</v>
      </c>
      <c r="BQ12" s="57">
        <v>3820.8655775293778</v>
      </c>
      <c r="BR12" s="57">
        <v>16492.28109773574</v>
      </c>
    </row>
    <row r="13" spans="1:70" x14ac:dyDescent="0.25">
      <c r="G13" s="43">
        <v>7</v>
      </c>
      <c r="H13" s="43">
        <v>2009</v>
      </c>
      <c r="I13" s="47">
        <v>20440290</v>
      </c>
      <c r="J13" s="47">
        <v>120409.2</v>
      </c>
      <c r="K13" s="51">
        <v>127766.5</v>
      </c>
      <c r="L13" s="51">
        <f t="shared" si="0"/>
        <v>5890.7774791844931</v>
      </c>
      <c r="N13" s="54">
        <v>0.264292237812631</v>
      </c>
      <c r="O13" s="55">
        <v>22.29</v>
      </c>
      <c r="P13" s="55">
        <v>0.84899999999999998</v>
      </c>
      <c r="Q13" s="55">
        <v>6.577</v>
      </c>
      <c r="R13" s="55">
        <v>6.056</v>
      </c>
      <c r="S13" s="55">
        <v>3.9220000000000002</v>
      </c>
      <c r="T13" s="55">
        <v>3.234</v>
      </c>
      <c r="U13" s="55">
        <v>1.635</v>
      </c>
      <c r="V13" s="55">
        <v>1.7000000000000001E-2</v>
      </c>
      <c r="W13" s="55">
        <v>6.5190000000000001</v>
      </c>
      <c r="X13" s="55">
        <v>5.4089999999999998</v>
      </c>
      <c r="Y13" s="55">
        <v>8.0150000000000006</v>
      </c>
      <c r="Z13" s="55">
        <v>1.76</v>
      </c>
      <c r="AA13" s="55">
        <v>0.38</v>
      </c>
      <c r="AB13" s="55">
        <v>0.20599999999999999</v>
      </c>
      <c r="AC13" s="55"/>
      <c r="AD13" s="55">
        <v>96.662000000000006</v>
      </c>
      <c r="AE13" s="55">
        <v>26.257000000000001</v>
      </c>
      <c r="AF13" s="55">
        <v>9.1690000000000005</v>
      </c>
      <c r="AG13" s="55">
        <v>60.348999999999997</v>
      </c>
      <c r="AH13" s="55">
        <v>0</v>
      </c>
      <c r="AI13" s="55">
        <v>0.875</v>
      </c>
      <c r="AJ13" s="55">
        <v>1.2E-2</v>
      </c>
      <c r="AK13" s="55">
        <v>0</v>
      </c>
      <c r="AL13" s="55"/>
      <c r="AM13" s="55">
        <v>58.014000000000003</v>
      </c>
      <c r="AN13" s="55">
        <v>21.748000000000001</v>
      </c>
      <c r="AO13" s="55">
        <v>1.0309999999999999</v>
      </c>
      <c r="AP13" s="55">
        <v>7.657</v>
      </c>
      <c r="AQ13" s="55">
        <v>11.752000000000001</v>
      </c>
      <c r="AR13" s="55">
        <v>15.826000000000001</v>
      </c>
      <c r="AS13" s="55">
        <v>0</v>
      </c>
      <c r="AT13" s="55">
        <v>0</v>
      </c>
      <c r="BE13" s="56">
        <v>278.27840957297639</v>
      </c>
      <c r="BF13" s="56">
        <v>2386.7500585009138</v>
      </c>
      <c r="BH13" s="43">
        <v>60.2</v>
      </c>
      <c r="BI13" s="43">
        <v>1.8</v>
      </c>
      <c r="BJ13" s="43">
        <v>37.9</v>
      </c>
      <c r="BK13" s="43">
        <v>0.1</v>
      </c>
      <c r="BM13" s="57">
        <v>1472.889802621107</v>
      </c>
      <c r="BN13" s="57">
        <v>4767.4978503869306</v>
      </c>
      <c r="BO13" s="57">
        <v>196.22157930487023</v>
      </c>
      <c r="BP13" s="57">
        <v>4990.6995700773859</v>
      </c>
      <c r="BQ13" s="57">
        <v>3779.736314130123</v>
      </c>
      <c r="BR13" s="57">
        <v>14301.351963313271</v>
      </c>
    </row>
    <row r="14" spans="1:70" x14ac:dyDescent="0.25">
      <c r="G14" s="43">
        <v>8</v>
      </c>
      <c r="H14" s="43">
        <v>2010</v>
      </c>
      <c r="I14" s="47">
        <v>20294683</v>
      </c>
      <c r="J14" s="47">
        <v>126746.4</v>
      </c>
      <c r="K14" s="51">
        <v>126746.4</v>
      </c>
      <c r="L14" s="51">
        <f t="shared" si="0"/>
        <v>6245.3008011999991</v>
      </c>
      <c r="N14" s="54">
        <v>0.27236509902751199</v>
      </c>
      <c r="O14" s="55">
        <v>22.593</v>
      </c>
      <c r="P14" s="55">
        <v>0.93899999999999995</v>
      </c>
      <c r="Q14" s="55">
        <v>6.1859999999999999</v>
      </c>
      <c r="R14" s="55">
        <v>6.1890000000000001</v>
      </c>
      <c r="S14" s="55">
        <v>4.0460000000000003</v>
      </c>
      <c r="T14" s="55">
        <v>3.5529999999999999</v>
      </c>
      <c r="U14" s="55">
        <v>1.65</v>
      </c>
      <c r="V14" s="55">
        <v>3.1E-2</v>
      </c>
      <c r="W14" s="55">
        <v>6.8810000000000002</v>
      </c>
      <c r="X14" s="55">
        <v>5.1239999999999997</v>
      </c>
      <c r="Y14" s="55">
        <v>8.1020000000000003</v>
      </c>
      <c r="Z14" s="55">
        <v>1.881</v>
      </c>
      <c r="AA14" s="55">
        <v>0.39200000000000002</v>
      </c>
      <c r="AB14" s="55">
        <v>0.21299999999999999</v>
      </c>
      <c r="AC14" s="55"/>
      <c r="AD14" s="55">
        <v>99.105999999999995</v>
      </c>
      <c r="AE14" s="55">
        <v>24.850999999999999</v>
      </c>
      <c r="AF14" s="55">
        <v>9.0510000000000002</v>
      </c>
      <c r="AG14" s="55">
        <v>63.698</v>
      </c>
      <c r="AH14" s="55">
        <v>0</v>
      </c>
      <c r="AI14" s="55">
        <v>1.4950000000000001</v>
      </c>
      <c r="AJ14" s="55">
        <v>1.0999999999999999E-2</v>
      </c>
      <c r="AK14" s="55">
        <v>0</v>
      </c>
      <c r="AL14" s="55"/>
      <c r="AM14" s="55">
        <v>60.978999999999999</v>
      </c>
      <c r="AN14" s="55">
        <v>20.681000000000001</v>
      </c>
      <c r="AO14" s="55">
        <v>0.69199999999999995</v>
      </c>
      <c r="AP14" s="55">
        <v>7.3230000000000004</v>
      </c>
      <c r="AQ14" s="55">
        <v>11.622999999999999</v>
      </c>
      <c r="AR14" s="55">
        <v>20.66</v>
      </c>
      <c r="AS14" s="55">
        <v>0</v>
      </c>
      <c r="AT14" s="55">
        <v>0</v>
      </c>
      <c r="BE14" s="56">
        <v>282.45120221974594</v>
      </c>
      <c r="BF14" s="56">
        <v>2243.7074941340784</v>
      </c>
      <c r="BH14" s="43">
        <v>60.8</v>
      </c>
      <c r="BI14" s="43">
        <v>1.7</v>
      </c>
      <c r="BJ14" s="43">
        <v>37.4</v>
      </c>
      <c r="BK14" s="43">
        <v>0</v>
      </c>
      <c r="BM14" s="57">
        <v>1523.9792754720279</v>
      </c>
      <c r="BN14" s="57">
        <v>5016.7669819432504</v>
      </c>
      <c r="BO14" s="57">
        <v>148.0833904301864</v>
      </c>
      <c r="BP14" s="57">
        <v>4659.5548676793733</v>
      </c>
      <c r="BQ14" s="57">
        <v>3966.7048820101268</v>
      </c>
      <c r="BR14" s="57">
        <v>14563.925026273049</v>
      </c>
    </row>
    <row r="15" spans="1:70" x14ac:dyDescent="0.25">
      <c r="G15" s="43">
        <v>9</v>
      </c>
      <c r="H15" s="43">
        <v>2011</v>
      </c>
      <c r="I15" s="47">
        <v>20199059</v>
      </c>
      <c r="J15" s="47">
        <v>133305.9</v>
      </c>
      <c r="K15" s="51">
        <v>128085.2</v>
      </c>
      <c r="L15" s="51">
        <f t="shared" si="0"/>
        <v>6599.6094174486052</v>
      </c>
      <c r="N15" s="54">
        <v>0.24310970000000001</v>
      </c>
      <c r="O15" s="55">
        <v>22.771000000000001</v>
      </c>
      <c r="P15" s="55">
        <v>0.84399999999999997</v>
      </c>
      <c r="Q15" s="55">
        <v>6.673</v>
      </c>
      <c r="R15" s="55">
        <v>6.2439999999999998</v>
      </c>
      <c r="S15" s="55">
        <v>3.649</v>
      </c>
      <c r="T15" s="55">
        <v>3.673</v>
      </c>
      <c r="U15" s="55">
        <v>1.661</v>
      </c>
      <c r="V15" s="55">
        <v>2.8000000000000001E-2</v>
      </c>
      <c r="W15" s="55">
        <v>7.1050000000000004</v>
      </c>
      <c r="X15" s="55">
        <v>5.3490000000000002</v>
      </c>
      <c r="Y15" s="55">
        <v>7.86</v>
      </c>
      <c r="Z15" s="55">
        <v>1.774</v>
      </c>
      <c r="AA15" s="55">
        <v>0.434</v>
      </c>
      <c r="AB15" s="55">
        <v>0.249</v>
      </c>
      <c r="AC15" s="55"/>
      <c r="AD15" s="55">
        <v>98.86</v>
      </c>
      <c r="AE15" s="55">
        <v>25.283000000000001</v>
      </c>
      <c r="AF15" s="55">
        <v>8.1760000000000002</v>
      </c>
      <c r="AG15" s="55">
        <v>63.298000000000002</v>
      </c>
      <c r="AH15" s="55">
        <v>0</v>
      </c>
      <c r="AI15" s="55">
        <v>2.09</v>
      </c>
      <c r="AJ15" s="55">
        <v>1.2999999999999999E-2</v>
      </c>
      <c r="AK15" s="55">
        <v>0</v>
      </c>
      <c r="AL15" s="55"/>
      <c r="AM15" s="55">
        <v>62.216999999999999</v>
      </c>
      <c r="AN15" s="55">
        <v>24.782</v>
      </c>
      <c r="AO15" s="55">
        <v>0.76900000000000002</v>
      </c>
      <c r="AP15" s="55">
        <v>8.3859999999999992</v>
      </c>
      <c r="AQ15" s="55">
        <v>11.747</v>
      </c>
      <c r="AR15" s="55">
        <v>16.533000000000001</v>
      </c>
      <c r="AS15" s="55">
        <v>0</v>
      </c>
      <c r="AT15" s="55">
        <v>0</v>
      </c>
      <c r="BE15" s="56">
        <v>285.41671871486744</v>
      </c>
      <c r="BF15" s="56">
        <v>2331.6693840483895</v>
      </c>
      <c r="BH15" s="43">
        <v>60.3</v>
      </c>
      <c r="BI15" s="43">
        <v>1.6</v>
      </c>
      <c r="BJ15" s="43">
        <v>38.1</v>
      </c>
      <c r="BK15" s="43">
        <v>0.1</v>
      </c>
      <c r="BM15" s="57">
        <v>1608.5645109302354</v>
      </c>
      <c r="BN15" s="57">
        <v>5167.0679277730014</v>
      </c>
      <c r="BO15" s="57">
        <v>102.76422915412505</v>
      </c>
      <c r="BP15" s="57">
        <v>4792.1056626039899</v>
      </c>
      <c r="BQ15" s="57">
        <v>3504.1559186013187</v>
      </c>
      <c r="BR15" s="57">
        <v>14413.886285468616</v>
      </c>
    </row>
    <row r="16" spans="1:70" x14ac:dyDescent="0.25">
      <c r="G16" s="43">
        <v>10</v>
      </c>
      <c r="H16" s="43">
        <v>2012</v>
      </c>
      <c r="I16" s="47">
        <v>20095996</v>
      </c>
      <c r="J16" s="47">
        <v>133511.4</v>
      </c>
      <c r="K16" s="51">
        <v>128906.2</v>
      </c>
      <c r="L16" s="51">
        <f t="shared" si="0"/>
        <v>6643.6816567837695</v>
      </c>
      <c r="N16" s="54">
        <v>0.25828489428630402</v>
      </c>
      <c r="O16" s="55">
        <v>22.800999999999998</v>
      </c>
      <c r="P16" s="55">
        <v>0.80400000000000005</v>
      </c>
      <c r="Q16" s="55">
        <v>6.8310000000000004</v>
      </c>
      <c r="R16" s="55">
        <v>6.1660000000000004</v>
      </c>
      <c r="S16" s="55">
        <v>3.8250000000000002</v>
      </c>
      <c r="T16" s="55">
        <v>3.645</v>
      </c>
      <c r="U16" s="55">
        <v>1.5029999999999999</v>
      </c>
      <c r="V16" s="55">
        <v>2.7E-2</v>
      </c>
      <c r="W16" s="55">
        <v>6.7869999999999999</v>
      </c>
      <c r="X16" s="55">
        <v>5.4480000000000004</v>
      </c>
      <c r="Y16" s="55">
        <v>8.0609999999999999</v>
      </c>
      <c r="Z16" s="55">
        <v>1.7629999999999999</v>
      </c>
      <c r="AA16" s="55">
        <v>0.498</v>
      </c>
      <c r="AB16" s="55">
        <v>0.245</v>
      </c>
      <c r="AC16" s="55"/>
      <c r="AD16" s="55">
        <v>89.341999999999999</v>
      </c>
      <c r="AE16" s="55">
        <v>25.783999999999999</v>
      </c>
      <c r="AF16" s="55">
        <v>8.1769999999999996</v>
      </c>
      <c r="AG16" s="55">
        <v>53.25</v>
      </c>
      <c r="AH16" s="55">
        <v>0</v>
      </c>
      <c r="AI16" s="55">
        <v>2.1219999999999999</v>
      </c>
      <c r="AJ16" s="55">
        <v>8.9999999999999993E-3</v>
      </c>
      <c r="AK16" s="55">
        <v>0</v>
      </c>
      <c r="AL16" s="55"/>
      <c r="AM16" s="55">
        <v>59.045000000000002</v>
      </c>
      <c r="AN16" s="55">
        <v>22.901</v>
      </c>
      <c r="AO16" s="55">
        <v>0.751</v>
      </c>
      <c r="AP16" s="55">
        <v>8.73</v>
      </c>
      <c r="AQ16" s="55">
        <v>11.465999999999999</v>
      </c>
      <c r="AR16" s="55">
        <v>15.196999999999999</v>
      </c>
      <c r="AS16" s="55">
        <v>0</v>
      </c>
      <c r="AT16" s="55">
        <v>0</v>
      </c>
      <c r="BE16" s="56">
        <v>274.40630144317066</v>
      </c>
      <c r="BF16" s="56">
        <v>2361.5449486896791</v>
      </c>
      <c r="BH16" s="43">
        <v>60.6</v>
      </c>
      <c r="BI16" s="43">
        <v>1.8</v>
      </c>
      <c r="BJ16" s="43">
        <v>37.6</v>
      </c>
      <c r="BK16" s="43">
        <v>0.1</v>
      </c>
      <c r="BM16" s="57">
        <v>1703.6597250783329</v>
      </c>
      <c r="BN16" s="57">
        <v>5075.4084264832327</v>
      </c>
      <c r="BO16" s="57">
        <v>212.83858289969012</v>
      </c>
      <c r="BP16" s="57">
        <v>5272.8657064215895</v>
      </c>
      <c r="BQ16" s="57">
        <v>3704.7387025890894</v>
      </c>
      <c r="BR16" s="57">
        <v>14343.613523454665</v>
      </c>
    </row>
    <row r="17" spans="7:70" x14ac:dyDescent="0.25">
      <c r="G17" s="43">
        <v>11</v>
      </c>
      <c r="H17" s="43">
        <v>2013</v>
      </c>
      <c r="I17" s="47">
        <v>20020074</v>
      </c>
      <c r="J17" s="47">
        <v>144253.5</v>
      </c>
      <c r="K17" s="51">
        <v>133458.6</v>
      </c>
      <c r="L17" s="51">
        <f t="shared" si="0"/>
        <v>7205.4428969643168</v>
      </c>
      <c r="N17" s="54">
        <v>0.26190949361458199</v>
      </c>
      <c r="O17" s="55">
        <v>21.834</v>
      </c>
      <c r="P17" s="55">
        <v>0.73399999999999999</v>
      </c>
      <c r="Q17" s="55">
        <v>6.5670000000000002</v>
      </c>
      <c r="R17" s="55">
        <v>5.8769999999999998</v>
      </c>
      <c r="S17" s="55">
        <v>3.7080000000000002</v>
      </c>
      <c r="T17" s="55">
        <v>3.4929999999999999</v>
      </c>
      <c r="U17" s="55">
        <v>1.4139999999999999</v>
      </c>
      <c r="V17" s="55">
        <v>0.04</v>
      </c>
      <c r="W17" s="55">
        <v>6.31</v>
      </c>
      <c r="X17" s="55">
        <v>5.3540000000000001</v>
      </c>
      <c r="Y17" s="55">
        <v>7.7220000000000004</v>
      </c>
      <c r="Z17" s="55">
        <v>1.7849999999999999</v>
      </c>
      <c r="AA17" s="55">
        <v>0.46899999999999997</v>
      </c>
      <c r="AB17" s="55">
        <v>0.193</v>
      </c>
      <c r="AC17" s="55"/>
      <c r="AD17" s="55">
        <v>84.811999999999998</v>
      </c>
      <c r="AE17" s="55">
        <v>27.741</v>
      </c>
      <c r="AF17" s="55">
        <v>5.2850000000000001</v>
      </c>
      <c r="AG17" s="55">
        <v>49.802</v>
      </c>
      <c r="AH17" s="55">
        <v>0</v>
      </c>
      <c r="AI17" s="55">
        <v>1.9650000000000001</v>
      </c>
      <c r="AJ17" s="55">
        <v>1.9E-2</v>
      </c>
      <c r="AK17" s="55">
        <v>0</v>
      </c>
      <c r="AL17" s="55"/>
      <c r="AM17" s="55">
        <v>58.887999999999998</v>
      </c>
      <c r="AN17" s="55">
        <v>16.936</v>
      </c>
      <c r="AO17" s="55">
        <v>0.56000000000000005</v>
      </c>
      <c r="AP17" s="55">
        <v>9.2729999999999997</v>
      </c>
      <c r="AQ17" s="55">
        <v>11.618</v>
      </c>
      <c r="AR17" s="55">
        <v>20.5</v>
      </c>
      <c r="AS17" s="55">
        <v>1E-3</v>
      </c>
      <c r="AT17" s="55">
        <v>-2.3306009899748403E-15</v>
      </c>
      <c r="AV17" s="58">
        <v>0.12790000000000001</v>
      </c>
      <c r="AW17" s="58">
        <v>3.0700000000000002E-2</v>
      </c>
      <c r="AX17" s="59">
        <v>8.2000000000000003E-2</v>
      </c>
      <c r="AY17" s="59">
        <v>2.8799999999999999E-2</v>
      </c>
      <c r="AZ17" s="59"/>
      <c r="BA17" s="59"/>
      <c r="BB17" s="59"/>
      <c r="BC17" s="59"/>
      <c r="BE17" s="56">
        <v>242.97938047473426</v>
      </c>
      <c r="BF17" s="56">
        <v>2277.9552929567039</v>
      </c>
      <c r="BH17" s="43">
        <v>60.5</v>
      </c>
      <c r="BI17" s="43">
        <v>1.9</v>
      </c>
      <c r="BJ17" s="43">
        <v>37.6</v>
      </c>
      <c r="BM17" s="57">
        <v>1823.2364379067972</v>
      </c>
      <c r="BN17" s="57">
        <v>4859.8452278589848</v>
      </c>
      <c r="BO17" s="57">
        <v>235.74816196507874</v>
      </c>
      <c r="BP17" s="57">
        <v>5122.0266366883207</v>
      </c>
      <c r="BQ17" s="57">
        <v>3551.2085602369352</v>
      </c>
      <c r="BR17" s="57">
        <v>13558.914994745392</v>
      </c>
    </row>
    <row r="18" spans="7:70" x14ac:dyDescent="0.25">
      <c r="G18" s="43">
        <v>12</v>
      </c>
      <c r="H18" s="43">
        <v>2014</v>
      </c>
      <c r="I18" s="47">
        <v>19947311</v>
      </c>
      <c r="J18" s="47">
        <v>150230.1</v>
      </c>
      <c r="K18" s="51">
        <v>137407.70000000001</v>
      </c>
      <c r="L18" s="51">
        <f t="shared" si="0"/>
        <v>7531.3459543494355</v>
      </c>
      <c r="N18" s="54">
        <v>0.26756926154622901</v>
      </c>
      <c r="O18" s="55">
        <v>21.712</v>
      </c>
      <c r="P18" s="55">
        <v>0.71899999999999997</v>
      </c>
      <c r="Q18" s="55">
        <v>6.7880000000000003</v>
      </c>
      <c r="R18" s="55">
        <v>5.64</v>
      </c>
      <c r="S18" s="55">
        <v>3.6240000000000001</v>
      </c>
      <c r="T18" s="55">
        <v>3.6030000000000002</v>
      </c>
      <c r="U18" s="55">
        <v>1.2689999999999999</v>
      </c>
      <c r="V18" s="55">
        <v>6.9000000000000006E-2</v>
      </c>
      <c r="W18" s="55">
        <v>6.4710000000000001</v>
      </c>
      <c r="X18" s="55">
        <v>5.4729999999999999</v>
      </c>
      <c r="Y18" s="55">
        <v>7.4009999999999998</v>
      </c>
      <c r="Z18" s="55">
        <v>1.768</v>
      </c>
      <c r="AA18" s="55">
        <v>0.42099999999999999</v>
      </c>
      <c r="AB18" s="55">
        <v>0.17699999999999999</v>
      </c>
      <c r="AC18" s="55"/>
      <c r="AD18" s="55">
        <v>77.972999999999999</v>
      </c>
      <c r="AE18" s="55">
        <v>24.600999999999999</v>
      </c>
      <c r="AF18" s="55">
        <v>5.0910000000000002</v>
      </c>
      <c r="AG18" s="55">
        <v>45.143999999999998</v>
      </c>
      <c r="AH18" s="55">
        <v>0</v>
      </c>
      <c r="AI18" s="55">
        <v>3.1150000000000002</v>
      </c>
      <c r="AJ18" s="55">
        <v>2.1999999999999999E-2</v>
      </c>
      <c r="AK18" s="55">
        <v>0</v>
      </c>
      <c r="AL18" s="55"/>
      <c r="AM18" s="55">
        <v>65.676000000000002</v>
      </c>
      <c r="AN18" s="55">
        <v>17.763000000000002</v>
      </c>
      <c r="AO18" s="55">
        <v>0.48599999999999999</v>
      </c>
      <c r="AP18" s="55">
        <v>8.1489999999999991</v>
      </c>
      <c r="AQ18" s="55">
        <v>11.676</v>
      </c>
      <c r="AR18" s="55">
        <v>27.602</v>
      </c>
      <c r="AS18" s="55">
        <v>0</v>
      </c>
      <c r="AT18" s="55">
        <v>0</v>
      </c>
      <c r="AV18" s="60">
        <v>0.12479999999999999</v>
      </c>
      <c r="AW18" s="60">
        <v>3.1899999999999998E-2</v>
      </c>
      <c r="AX18" s="59">
        <v>8.0699999999999994E-2</v>
      </c>
      <c r="AY18" s="59">
        <v>3.0800000000000001E-2</v>
      </c>
      <c r="AZ18" s="59"/>
      <c r="BA18" s="59"/>
      <c r="BB18" s="59"/>
      <c r="BC18" s="59"/>
      <c r="BE18" s="56">
        <v>234.99185332215018</v>
      </c>
      <c r="BF18" s="56">
        <v>2291.2454091049863</v>
      </c>
      <c r="BH18" s="43">
        <v>60</v>
      </c>
      <c r="BI18" s="43">
        <v>2</v>
      </c>
      <c r="BJ18" s="43">
        <v>38</v>
      </c>
      <c r="BK18" s="56"/>
      <c r="BM18" s="51">
        <v>2081.2787418638809</v>
      </c>
      <c r="BN18" s="51">
        <v>4993.6371453138436</v>
      </c>
      <c r="BO18" s="51">
        <v>199.60385184451005</v>
      </c>
      <c r="BP18" s="51">
        <v>5214.4085100721759</v>
      </c>
      <c r="BQ18" s="51">
        <v>3531.2171586892141</v>
      </c>
      <c r="BR18" s="51">
        <v>13197.394716728766</v>
      </c>
    </row>
    <row r="19" spans="7:70" x14ac:dyDescent="0.25">
      <c r="G19" s="43">
        <v>13</v>
      </c>
      <c r="H19" s="43">
        <v>2015</v>
      </c>
      <c r="I19" s="47">
        <v>19870647</v>
      </c>
      <c r="J19" s="47">
        <v>160352.79999999999</v>
      </c>
      <c r="K19" s="51">
        <v>142561.70000000001</v>
      </c>
      <c r="L19" s="51">
        <f>(J19*1000000)/I19</f>
        <v>8069.8328544611559</v>
      </c>
      <c r="U19" s="55"/>
      <c r="AV19" s="60">
        <v>0.13189999999999999</v>
      </c>
      <c r="AW19" s="61">
        <v>3.4000000000000002E-2</v>
      </c>
      <c r="AX19" s="59">
        <v>8.0199999999999994E-2</v>
      </c>
      <c r="AY19" s="59">
        <v>2.9000000000000001E-2</v>
      </c>
      <c r="AZ19" s="59"/>
      <c r="BA19" s="59">
        <v>1.1064100000000001</v>
      </c>
      <c r="BB19" s="59">
        <v>1.07521</v>
      </c>
      <c r="BC19" s="59">
        <v>0.54701</v>
      </c>
      <c r="BH19" s="43">
        <v>60.1</v>
      </c>
      <c r="BI19" s="43">
        <v>1.9</v>
      </c>
      <c r="BJ19" s="43">
        <v>37.9</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hHiel4V+97z/gADDxJGcZqhZrxmk3klKC2DzV7LXy50iAtwDLDY0f9AWsJqMh/i8m8CbM35YL20Z2qW0n78gpA==" saltValue="/zxq5xJDmmHLUWBAbzgd/A=="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topLeftCell="AT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69</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108</v>
      </c>
      <c r="D4" s="51">
        <v>49035</v>
      </c>
      <c r="E4" s="43" t="s">
        <v>76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5372685</v>
      </c>
      <c r="J9" s="47">
        <v>39219.9</v>
      </c>
      <c r="K9" s="51">
        <v>53413.4</v>
      </c>
      <c r="L9" s="51">
        <f>(J9*1000000)/I9</f>
        <v>7299.869618263494</v>
      </c>
      <c r="N9" s="54">
        <v>5.0320855808266798E-2</v>
      </c>
      <c r="O9" s="55">
        <v>11.561</v>
      </c>
      <c r="P9" s="55">
        <v>1.5720000000000001</v>
      </c>
      <c r="Q9" s="55">
        <v>2.1840000000000002</v>
      </c>
      <c r="R9" s="55">
        <v>4.54</v>
      </c>
      <c r="S9" s="55">
        <v>0.32800000000000001</v>
      </c>
      <c r="T9" s="55">
        <v>1.9650000000000001</v>
      </c>
      <c r="U9" s="55">
        <v>0.95099999999999996</v>
      </c>
      <c r="V9" s="55">
        <v>0.02</v>
      </c>
      <c r="W9" s="55">
        <v>4.7130000000000001</v>
      </c>
      <c r="X9" s="55">
        <v>2.3919999999999999</v>
      </c>
      <c r="Y9" s="55">
        <v>2.54</v>
      </c>
      <c r="Z9" s="55">
        <v>1.7509999999999999</v>
      </c>
      <c r="AA9" s="55">
        <v>0.16500000000000001</v>
      </c>
      <c r="AB9" s="55">
        <v>0</v>
      </c>
      <c r="AC9" s="55"/>
      <c r="AD9" s="55">
        <v>52.545000000000002</v>
      </c>
      <c r="AE9" s="55">
        <v>10.814</v>
      </c>
      <c r="AF9" s="55">
        <v>0.25700000000000001</v>
      </c>
      <c r="AG9" s="55">
        <v>36.707999999999998</v>
      </c>
      <c r="AH9" s="55">
        <v>2.2330000000000001</v>
      </c>
      <c r="AI9" s="55">
        <v>2.056</v>
      </c>
      <c r="AJ9" s="55">
        <v>0.42099999999999999</v>
      </c>
      <c r="AK9" s="55">
        <v>5.6000000000000001E-2</v>
      </c>
      <c r="AL9" s="55"/>
      <c r="AM9" s="55">
        <v>31.454999999999998</v>
      </c>
      <c r="AN9" s="55">
        <v>5.5350000000000001</v>
      </c>
      <c r="AO9" s="55">
        <v>0.74099999999999999</v>
      </c>
      <c r="AP9" s="55">
        <v>2.629</v>
      </c>
      <c r="AQ9" s="55">
        <v>17.727</v>
      </c>
      <c r="AR9" s="55">
        <v>4.7789999999999999</v>
      </c>
      <c r="AS9" s="55">
        <v>2.4E-2</v>
      </c>
      <c r="AT9" s="55">
        <v>2.0000000000000483E-2</v>
      </c>
      <c r="BE9" s="56">
        <v>356.25868743820257</v>
      </c>
      <c r="BF9" s="56">
        <v>2245.1247243680696</v>
      </c>
      <c r="BH9" s="43">
        <v>51.1</v>
      </c>
      <c r="BI9" s="43">
        <v>1.9</v>
      </c>
      <c r="BJ9" s="43">
        <v>46.8</v>
      </c>
      <c r="BK9" s="43">
        <v>0.2</v>
      </c>
      <c r="BM9" s="57">
        <v>380.0065775828881</v>
      </c>
      <c r="BN9" s="57">
        <v>2415.0472914875322</v>
      </c>
      <c r="BO9" s="57">
        <v>18.741744299854076</v>
      </c>
      <c r="BP9" s="57">
        <v>1741.775007165377</v>
      </c>
      <c r="BQ9" s="57">
        <v>366.42782077003915</v>
      </c>
      <c r="BR9" s="57">
        <v>7281.8280787236072</v>
      </c>
    </row>
    <row r="10" spans="1:70" x14ac:dyDescent="0.25">
      <c r="G10" s="43">
        <v>4</v>
      </c>
      <c r="H10" s="43">
        <v>2006</v>
      </c>
      <c r="I10" s="47">
        <v>5372928</v>
      </c>
      <c r="J10" s="47">
        <v>45396.2</v>
      </c>
      <c r="K10" s="51">
        <v>57945.8</v>
      </c>
      <c r="L10" s="51">
        <f t="shared" ref="L10:L24" si="0">(J10*1000000)/I10</f>
        <v>8449.0616661902041</v>
      </c>
      <c r="N10" s="54">
        <v>4.4527897517248699E-2</v>
      </c>
      <c r="O10" s="55">
        <v>11.378</v>
      </c>
      <c r="P10" s="55">
        <v>1.68</v>
      </c>
      <c r="Q10" s="55">
        <v>2.1259999999999999</v>
      </c>
      <c r="R10" s="55">
        <v>4.3739999999999997</v>
      </c>
      <c r="S10" s="55">
        <v>0.31900000000000001</v>
      </c>
      <c r="T10" s="55">
        <v>2.0339999999999998</v>
      </c>
      <c r="U10" s="55">
        <v>0.82899999999999996</v>
      </c>
      <c r="V10" s="55">
        <v>1.7999999999999999E-2</v>
      </c>
      <c r="W10" s="55">
        <v>4.7960000000000003</v>
      </c>
      <c r="X10" s="55">
        <v>2.2530000000000001</v>
      </c>
      <c r="Y10" s="55">
        <v>2.31</v>
      </c>
      <c r="Z10" s="55">
        <v>1.8779999999999999</v>
      </c>
      <c r="AA10" s="55">
        <v>0.14199999999999999</v>
      </c>
      <c r="AB10" s="55">
        <v>0</v>
      </c>
      <c r="AC10" s="55"/>
      <c r="AD10" s="55">
        <v>46.777000000000001</v>
      </c>
      <c r="AE10" s="55">
        <v>10.977</v>
      </c>
      <c r="AF10" s="55">
        <v>0.47099999999999997</v>
      </c>
      <c r="AG10" s="55">
        <v>31.039000000000001</v>
      </c>
      <c r="AH10" s="55">
        <v>2.3170000000000002</v>
      </c>
      <c r="AI10" s="55">
        <v>1.794</v>
      </c>
      <c r="AJ10" s="55">
        <v>0.14199999999999999</v>
      </c>
      <c r="AK10" s="55">
        <v>3.6999999999999998E-2</v>
      </c>
      <c r="AL10" s="55"/>
      <c r="AM10" s="55">
        <v>31.417999999999999</v>
      </c>
      <c r="AN10" s="55">
        <v>5.3090000000000002</v>
      </c>
      <c r="AO10" s="55">
        <v>0.72199999999999998</v>
      </c>
      <c r="AP10" s="55">
        <v>2.33</v>
      </c>
      <c r="AQ10" s="55">
        <v>18.012</v>
      </c>
      <c r="AR10" s="55">
        <v>4.97</v>
      </c>
      <c r="AS10" s="55">
        <v>2.5000000000000001E-2</v>
      </c>
      <c r="AT10" s="55">
        <v>4.9999999999999288E-2</v>
      </c>
      <c r="BE10" s="56">
        <v>325.64895368767844</v>
      </c>
      <c r="BF10" s="56">
        <v>2251.7069040805509</v>
      </c>
      <c r="BH10" s="43">
        <v>52</v>
      </c>
      <c r="BI10" s="43">
        <v>1.6</v>
      </c>
      <c r="BJ10" s="43">
        <v>46.4</v>
      </c>
      <c r="BK10" s="43">
        <v>0.1</v>
      </c>
      <c r="BM10" s="57">
        <v>411.94347264485532</v>
      </c>
      <c r="BN10" s="57">
        <v>2486.6723989681855</v>
      </c>
      <c r="BO10" s="57">
        <v>52.28007270923132</v>
      </c>
      <c r="BP10" s="57">
        <v>1787.2779688544949</v>
      </c>
      <c r="BQ10" s="57">
        <v>317.25900449030286</v>
      </c>
      <c r="BR10" s="57">
        <v>7124.9491258240187</v>
      </c>
    </row>
    <row r="11" spans="1:70" x14ac:dyDescent="0.25">
      <c r="G11" s="43">
        <v>5</v>
      </c>
      <c r="H11" s="43">
        <v>2007</v>
      </c>
      <c r="I11" s="47">
        <v>5373180</v>
      </c>
      <c r="J11" s="47">
        <v>56090.6</v>
      </c>
      <c r="K11" s="51">
        <v>64223.9</v>
      </c>
      <c r="L11" s="51">
        <f t="shared" si="0"/>
        <v>10438.99515743005</v>
      </c>
      <c r="N11" s="54">
        <v>6.2325405696592298E-2</v>
      </c>
      <c r="O11" s="55">
        <v>11.182</v>
      </c>
      <c r="P11" s="55">
        <v>1.456</v>
      </c>
      <c r="Q11" s="55">
        <v>2.2490000000000001</v>
      </c>
      <c r="R11" s="55">
        <v>4.1749999999999998</v>
      </c>
      <c r="S11" s="55">
        <v>0.42899999999999999</v>
      </c>
      <c r="T11" s="55">
        <v>2.113</v>
      </c>
      <c r="U11" s="55">
        <v>0.74199999999999999</v>
      </c>
      <c r="V11" s="55">
        <v>1.7999999999999999E-2</v>
      </c>
      <c r="W11" s="55">
        <v>4.6159999999999997</v>
      </c>
      <c r="X11" s="55">
        <v>2.4769999999999999</v>
      </c>
      <c r="Y11" s="55">
        <v>2.081</v>
      </c>
      <c r="Z11" s="55">
        <v>1.873</v>
      </c>
      <c r="AA11" s="55">
        <v>0.13700000000000001</v>
      </c>
      <c r="AB11" s="55">
        <v>0</v>
      </c>
      <c r="AC11" s="55"/>
      <c r="AD11" s="55">
        <v>42.640999999999998</v>
      </c>
      <c r="AE11" s="55">
        <v>11.045</v>
      </c>
      <c r="AF11" s="55">
        <v>0.65</v>
      </c>
      <c r="AG11" s="55">
        <v>26.379000000000001</v>
      </c>
      <c r="AH11" s="55">
        <v>2.0350000000000001</v>
      </c>
      <c r="AI11" s="55">
        <v>1.966</v>
      </c>
      <c r="AJ11" s="55">
        <v>0.28499999999999998</v>
      </c>
      <c r="AK11" s="55">
        <v>0.28100000000000003</v>
      </c>
      <c r="AL11" s="55"/>
      <c r="AM11" s="55">
        <v>28.056000000000001</v>
      </c>
      <c r="AN11" s="55">
        <v>4.8019999999999996</v>
      </c>
      <c r="AO11" s="55">
        <v>0.71</v>
      </c>
      <c r="AP11" s="55">
        <v>2.0379999999999998</v>
      </c>
      <c r="AQ11" s="55">
        <v>15.334</v>
      </c>
      <c r="AR11" s="55">
        <v>5.0979999999999999</v>
      </c>
      <c r="AS11" s="55">
        <v>2.4E-2</v>
      </c>
      <c r="AT11" s="55">
        <v>5.000000000000162E-2</v>
      </c>
      <c r="BE11" s="56">
        <v>278.01161638353585</v>
      </c>
      <c r="BF11" s="56">
        <v>2287.2389661159341</v>
      </c>
      <c r="BH11" s="43">
        <v>47.8</v>
      </c>
      <c r="BI11" s="43">
        <v>1.8</v>
      </c>
      <c r="BJ11" s="43">
        <v>50.3</v>
      </c>
      <c r="BK11" s="43">
        <v>0.1</v>
      </c>
      <c r="BM11" s="57">
        <v>419.33704676722954</v>
      </c>
      <c r="BN11" s="57">
        <v>2546.6036113499567</v>
      </c>
      <c r="BO11" s="57">
        <v>68.99733894928336</v>
      </c>
      <c r="BP11" s="57">
        <v>1959.0961115888031</v>
      </c>
      <c r="BQ11" s="57">
        <v>415.25747587656446</v>
      </c>
      <c r="BR11" s="57">
        <v>6662.7320149039842</v>
      </c>
    </row>
    <row r="12" spans="1:70" x14ac:dyDescent="0.25">
      <c r="G12" s="43">
        <v>6</v>
      </c>
      <c r="H12" s="43">
        <v>2008</v>
      </c>
      <c r="I12" s="47">
        <v>5376064</v>
      </c>
      <c r="J12" s="47">
        <v>65839.8</v>
      </c>
      <c r="K12" s="51">
        <v>67854.3</v>
      </c>
      <c r="L12" s="51">
        <f t="shared" si="0"/>
        <v>12246.840811418911</v>
      </c>
      <c r="N12" s="54">
        <v>6.0969705978481399E-2</v>
      </c>
      <c r="O12" s="55">
        <v>11.484999999999999</v>
      </c>
      <c r="P12" s="55">
        <v>1.5860000000000001</v>
      </c>
      <c r="Q12" s="55">
        <v>2.4249999999999998</v>
      </c>
      <c r="R12" s="55">
        <v>4.1840000000000002</v>
      </c>
      <c r="S12" s="55">
        <v>0.42299999999999999</v>
      </c>
      <c r="T12" s="55">
        <v>2.129</v>
      </c>
      <c r="U12" s="55">
        <v>0.71399999999999997</v>
      </c>
      <c r="V12" s="55">
        <v>2.4E-2</v>
      </c>
      <c r="W12" s="55">
        <v>4.5449999999999999</v>
      </c>
      <c r="X12" s="55">
        <v>2.7290000000000001</v>
      </c>
      <c r="Y12" s="55">
        <v>2.1309999999999998</v>
      </c>
      <c r="Z12" s="55">
        <v>1.9390000000000001</v>
      </c>
      <c r="AA12" s="55">
        <v>0.14099999999999999</v>
      </c>
      <c r="AB12" s="55">
        <v>0</v>
      </c>
      <c r="AC12" s="55"/>
      <c r="AD12" s="55">
        <v>39.798999999999999</v>
      </c>
      <c r="AE12" s="55">
        <v>9.7270000000000003</v>
      </c>
      <c r="AF12" s="55">
        <v>0.61699999999999999</v>
      </c>
      <c r="AG12" s="55">
        <v>24.54</v>
      </c>
      <c r="AH12" s="55">
        <v>2.004</v>
      </c>
      <c r="AI12" s="55">
        <v>2.3439999999999999</v>
      </c>
      <c r="AJ12" s="55">
        <v>0.32400000000000001</v>
      </c>
      <c r="AK12" s="55">
        <v>0.24299999999999999</v>
      </c>
      <c r="AL12" s="55"/>
      <c r="AM12" s="55">
        <v>28.962</v>
      </c>
      <c r="AN12" s="55">
        <v>4.6719999999999997</v>
      </c>
      <c r="AO12" s="55">
        <v>0.68100000000000005</v>
      </c>
      <c r="AP12" s="55">
        <v>2.0840000000000001</v>
      </c>
      <c r="AQ12" s="55">
        <v>16.702999999999999</v>
      </c>
      <c r="AR12" s="55">
        <v>4.7649999999999997</v>
      </c>
      <c r="AS12" s="55">
        <v>1.7999999999999999E-2</v>
      </c>
      <c r="AT12" s="55">
        <v>3.8999999999998605E-2</v>
      </c>
      <c r="BE12" s="56">
        <v>269.66591953951649</v>
      </c>
      <c r="BF12" s="56">
        <v>2262.5133588370318</v>
      </c>
      <c r="BH12" s="43">
        <v>48.8</v>
      </c>
      <c r="BI12" s="43">
        <v>1.4</v>
      </c>
      <c r="BJ12" s="43">
        <v>49.7</v>
      </c>
      <c r="BK12" s="43">
        <v>0.1</v>
      </c>
      <c r="BM12" s="57">
        <v>428.35243643244524</v>
      </c>
      <c r="BN12" s="57">
        <v>2517.7128116938952</v>
      </c>
      <c r="BO12" s="57">
        <v>81.977592754781625</v>
      </c>
      <c r="BP12" s="57">
        <v>2109.7790675456195</v>
      </c>
      <c r="BQ12" s="57">
        <v>404.38998758001333</v>
      </c>
      <c r="BR12" s="57">
        <v>6632.6379812744808</v>
      </c>
    </row>
    <row r="13" spans="1:70" x14ac:dyDescent="0.25">
      <c r="G13" s="43">
        <v>7</v>
      </c>
      <c r="H13" s="43">
        <v>2009</v>
      </c>
      <c r="I13" s="47">
        <v>5382401</v>
      </c>
      <c r="J13" s="47">
        <v>63818.5</v>
      </c>
      <c r="K13" s="51">
        <v>64128.2</v>
      </c>
      <c r="L13" s="51">
        <f t="shared" si="0"/>
        <v>11856.883201381688</v>
      </c>
      <c r="N13" s="54">
        <v>8.1775172538780305E-2</v>
      </c>
      <c r="O13" s="55">
        <v>10.632</v>
      </c>
      <c r="P13" s="55">
        <v>1.76</v>
      </c>
      <c r="Q13" s="55">
        <v>2.0510000000000002</v>
      </c>
      <c r="R13" s="55">
        <v>3.4980000000000002</v>
      </c>
      <c r="S13" s="55">
        <v>0.54100000000000004</v>
      </c>
      <c r="T13" s="55">
        <v>1.986</v>
      </c>
      <c r="U13" s="55">
        <v>0.76900000000000002</v>
      </c>
      <c r="V13" s="55">
        <v>2.8000000000000001E-2</v>
      </c>
      <c r="W13" s="55">
        <v>4.0519999999999996</v>
      </c>
      <c r="X13" s="55">
        <v>2.3570000000000002</v>
      </c>
      <c r="Y13" s="55">
        <v>2.1469999999999998</v>
      </c>
      <c r="Z13" s="55">
        <v>1.9450000000000001</v>
      </c>
      <c r="AA13" s="55">
        <v>0.13</v>
      </c>
      <c r="AB13" s="55">
        <v>0</v>
      </c>
      <c r="AC13" s="55"/>
      <c r="AD13" s="55">
        <v>42.21</v>
      </c>
      <c r="AE13" s="55">
        <v>9.3539999999999992</v>
      </c>
      <c r="AF13" s="55">
        <v>5.2229999999999999</v>
      </c>
      <c r="AG13" s="55">
        <v>22.391999999999999</v>
      </c>
      <c r="AH13" s="55">
        <v>2.266</v>
      </c>
      <c r="AI13" s="55">
        <v>2.6259999999999999</v>
      </c>
      <c r="AJ13" s="55">
        <v>0.26300000000000001</v>
      </c>
      <c r="AK13" s="55">
        <v>8.5999999999999993E-2</v>
      </c>
      <c r="AL13" s="55"/>
      <c r="AM13" s="55">
        <v>26.155000000000001</v>
      </c>
      <c r="AN13" s="55">
        <v>3.855</v>
      </c>
      <c r="AO13" s="55">
        <v>0.626</v>
      </c>
      <c r="AP13" s="55">
        <v>2.391</v>
      </c>
      <c r="AQ13" s="55">
        <v>14.081</v>
      </c>
      <c r="AR13" s="55">
        <v>5.1470000000000002</v>
      </c>
      <c r="AS13" s="55">
        <v>1.6E-2</v>
      </c>
      <c r="AT13" s="55">
        <v>3.8999999999999715E-2</v>
      </c>
      <c r="BE13" s="56">
        <v>261.50729386960717</v>
      </c>
      <c r="BF13" s="56">
        <v>2236.7773709004177</v>
      </c>
      <c r="BH13" s="43">
        <v>48.5</v>
      </c>
      <c r="BI13" s="43">
        <v>1.4</v>
      </c>
      <c r="BJ13" s="43">
        <v>49.9</v>
      </c>
      <c r="BK13" s="43">
        <v>0.2</v>
      </c>
      <c r="BM13" s="57">
        <v>415.95905474816516</v>
      </c>
      <c r="BN13" s="57">
        <v>2341.4445399828032</v>
      </c>
      <c r="BO13" s="57">
        <v>91.833280366953218</v>
      </c>
      <c r="BP13" s="57">
        <v>1887.2766790866531</v>
      </c>
      <c r="BQ13" s="57">
        <v>518.74940288525841</v>
      </c>
      <c r="BR13" s="57">
        <v>6343.6051160791067</v>
      </c>
    </row>
    <row r="14" spans="1:70" x14ac:dyDescent="0.25">
      <c r="G14" s="43">
        <v>8</v>
      </c>
      <c r="H14" s="43">
        <v>2010</v>
      </c>
      <c r="I14" s="47">
        <v>5390410</v>
      </c>
      <c r="J14" s="47">
        <v>67387.100000000006</v>
      </c>
      <c r="K14" s="51">
        <v>67387.100000000006</v>
      </c>
      <c r="L14" s="51">
        <f t="shared" si="0"/>
        <v>12501.293964652041</v>
      </c>
      <c r="N14" s="54">
        <v>7.8963424659716994E-2</v>
      </c>
      <c r="O14" s="55">
        <v>11.545999999999999</v>
      </c>
      <c r="P14" s="55">
        <v>1.637</v>
      </c>
      <c r="Q14" s="55">
        <v>2.3010000000000002</v>
      </c>
      <c r="R14" s="55">
        <v>4.12</v>
      </c>
      <c r="S14" s="55">
        <v>0.54100000000000004</v>
      </c>
      <c r="T14" s="55">
        <v>2.0750000000000002</v>
      </c>
      <c r="U14" s="55">
        <v>0.85099999999999998</v>
      </c>
      <c r="V14" s="55">
        <v>2.1000000000000001E-2</v>
      </c>
      <c r="W14" s="55">
        <v>4.3609999999999998</v>
      </c>
      <c r="X14" s="55">
        <v>2.633</v>
      </c>
      <c r="Y14" s="55">
        <v>2.3119999999999998</v>
      </c>
      <c r="Z14" s="55">
        <v>2.1059999999999999</v>
      </c>
      <c r="AA14" s="55">
        <v>0.13400000000000001</v>
      </c>
      <c r="AB14" s="55">
        <v>0</v>
      </c>
      <c r="AC14" s="55"/>
      <c r="AD14" s="55">
        <v>48.582000000000001</v>
      </c>
      <c r="AE14" s="55">
        <v>11.603999999999999</v>
      </c>
      <c r="AF14" s="55">
        <v>6.3789999999999996</v>
      </c>
      <c r="AG14" s="55">
        <v>23.588000000000001</v>
      </c>
      <c r="AH14" s="55">
        <v>2.4990000000000001</v>
      </c>
      <c r="AI14" s="55">
        <v>4.3179999999999996</v>
      </c>
      <c r="AJ14" s="55">
        <v>0.122</v>
      </c>
      <c r="AK14" s="55">
        <v>7.1999999999999995E-2</v>
      </c>
      <c r="AL14" s="55"/>
      <c r="AM14" s="55">
        <v>27.858000000000001</v>
      </c>
      <c r="AN14" s="55">
        <v>3.57</v>
      </c>
      <c r="AO14" s="55">
        <v>0.6</v>
      </c>
      <c r="AP14" s="55">
        <v>2.7160000000000002</v>
      </c>
      <c r="AQ14" s="55">
        <v>14.574</v>
      </c>
      <c r="AR14" s="55">
        <v>6.3339999999999996</v>
      </c>
      <c r="AS14" s="55">
        <v>2.4E-2</v>
      </c>
      <c r="AT14" s="55">
        <v>4.0000000000000056E-2</v>
      </c>
      <c r="BE14" s="56">
        <v>264.96153420370712</v>
      </c>
      <c r="BF14" s="56">
        <v>2153.1635721086527</v>
      </c>
      <c r="BH14" s="43">
        <v>48.2</v>
      </c>
      <c r="BI14" s="43">
        <v>2.1</v>
      </c>
      <c r="BJ14" s="43">
        <v>49.7</v>
      </c>
      <c r="BK14" s="43">
        <v>0.1</v>
      </c>
      <c r="BM14" s="57">
        <v>435.64815768489848</v>
      </c>
      <c r="BN14" s="57">
        <v>2450.9888220120379</v>
      </c>
      <c r="BO14" s="57">
        <v>105.55848188967474</v>
      </c>
      <c r="BP14" s="57">
        <v>2186.7250406038024</v>
      </c>
      <c r="BQ14" s="57">
        <v>546.12114263876947</v>
      </c>
      <c r="BR14" s="57">
        <v>6916.1278780930543</v>
      </c>
    </row>
    <row r="15" spans="1:70" x14ac:dyDescent="0.25">
      <c r="G15" s="43">
        <v>9</v>
      </c>
      <c r="H15" s="43">
        <v>2011</v>
      </c>
      <c r="I15" s="47">
        <v>5392446</v>
      </c>
      <c r="J15" s="47">
        <v>70443.5</v>
      </c>
      <c r="K15" s="51">
        <v>69302.2</v>
      </c>
      <c r="L15" s="51">
        <f t="shared" si="0"/>
        <v>13063.366791248351</v>
      </c>
      <c r="N15" s="54">
        <v>9.2558589999999996E-2</v>
      </c>
      <c r="O15" s="55">
        <v>10.772</v>
      </c>
      <c r="P15" s="55">
        <v>1.528</v>
      </c>
      <c r="Q15" s="55">
        <v>2.2400000000000002</v>
      </c>
      <c r="R15" s="55">
        <v>3.5310000000000001</v>
      </c>
      <c r="S15" s="55">
        <v>0.55000000000000004</v>
      </c>
      <c r="T15" s="55">
        <v>2.133</v>
      </c>
      <c r="U15" s="55">
        <v>0.76700000000000002</v>
      </c>
      <c r="V15" s="55">
        <v>2.1000000000000001E-2</v>
      </c>
      <c r="W15" s="55">
        <v>4.2530000000000001</v>
      </c>
      <c r="X15" s="55">
        <v>2.637</v>
      </c>
      <c r="Y15" s="55">
        <v>2.121</v>
      </c>
      <c r="Z15" s="55">
        <v>1.603</v>
      </c>
      <c r="AA15" s="55">
        <v>0.157</v>
      </c>
      <c r="AB15" s="55">
        <v>0</v>
      </c>
      <c r="AC15" s="55"/>
      <c r="AD15" s="55">
        <v>43.747</v>
      </c>
      <c r="AE15" s="55">
        <v>11.159000000000001</v>
      </c>
      <c r="AF15" s="55">
        <v>5.2859999999999996</v>
      </c>
      <c r="AG15" s="55">
        <v>20.213999999999999</v>
      </c>
      <c r="AH15" s="55">
        <v>2.21</v>
      </c>
      <c r="AI15" s="55">
        <v>4.556</v>
      </c>
      <c r="AJ15" s="55">
        <v>0.24199999999999999</v>
      </c>
      <c r="AK15" s="55">
        <v>0.08</v>
      </c>
      <c r="AL15" s="55"/>
      <c r="AM15" s="55">
        <v>28.655999999999999</v>
      </c>
      <c r="AN15" s="55">
        <v>3.5539999999999998</v>
      </c>
      <c r="AO15" s="55">
        <v>0.58599999999999997</v>
      </c>
      <c r="AP15" s="55">
        <v>3.6339999999999999</v>
      </c>
      <c r="AQ15" s="55">
        <v>15.411</v>
      </c>
      <c r="AR15" s="55">
        <v>5.367</v>
      </c>
      <c r="AS15" s="55">
        <v>2.5999999999999999E-2</v>
      </c>
      <c r="AT15" s="55">
        <v>7.7999999999999209E-2</v>
      </c>
      <c r="BE15" s="56">
        <v>250.95884401938179</v>
      </c>
      <c r="BF15" s="56">
        <v>2182.9612682802258</v>
      </c>
      <c r="BH15" s="43">
        <v>49.5</v>
      </c>
      <c r="BI15" s="43">
        <v>2</v>
      </c>
      <c r="BJ15" s="43">
        <v>48.4</v>
      </c>
      <c r="BK15" s="43">
        <v>0.2</v>
      </c>
      <c r="BM15" s="57">
        <v>481.631515274413</v>
      </c>
      <c r="BN15" s="57">
        <v>2494.840928632846</v>
      </c>
      <c r="BO15" s="57">
        <v>106.40188497181617</v>
      </c>
      <c r="BP15" s="57">
        <v>2117.7125489634086</v>
      </c>
      <c r="BQ15" s="57">
        <v>561.3117416642782</v>
      </c>
      <c r="BR15" s="57">
        <v>6064.3937374605903</v>
      </c>
    </row>
    <row r="16" spans="1:70" x14ac:dyDescent="0.25">
      <c r="G16" s="43">
        <v>10</v>
      </c>
      <c r="H16" s="43">
        <v>2012</v>
      </c>
      <c r="I16" s="47">
        <v>5404322</v>
      </c>
      <c r="J16" s="47">
        <v>72420</v>
      </c>
      <c r="K16" s="51">
        <v>70357.899999999994</v>
      </c>
      <c r="L16" s="51">
        <f t="shared" si="0"/>
        <v>13400.385839333778</v>
      </c>
      <c r="N16" s="54">
        <v>8.8011372474704502E-2</v>
      </c>
      <c r="O16" s="55">
        <v>10.347</v>
      </c>
      <c r="P16" s="55">
        <v>1.3979999999999999</v>
      </c>
      <c r="Q16" s="55">
        <v>2.2530000000000001</v>
      </c>
      <c r="R16" s="55">
        <v>3.4049999999999998</v>
      </c>
      <c r="S16" s="55">
        <v>0.441</v>
      </c>
      <c r="T16" s="55">
        <v>2.0579999999999998</v>
      </c>
      <c r="U16" s="55">
        <v>0.76300000000000001</v>
      </c>
      <c r="V16" s="55">
        <v>2.8000000000000001E-2</v>
      </c>
      <c r="W16" s="55">
        <v>4.3440000000000003</v>
      </c>
      <c r="X16" s="55">
        <v>2.3370000000000002</v>
      </c>
      <c r="Y16" s="55">
        <v>2.0699999999999998</v>
      </c>
      <c r="Z16" s="55">
        <v>1.452</v>
      </c>
      <c r="AA16" s="55">
        <v>0.14299999999999999</v>
      </c>
      <c r="AB16" s="55">
        <v>0</v>
      </c>
      <c r="AC16" s="55"/>
      <c r="AD16" s="55">
        <v>43.170999999999999</v>
      </c>
      <c r="AE16" s="55">
        <v>8.7949999999999999</v>
      </c>
      <c r="AF16" s="55">
        <v>4.8099999999999996</v>
      </c>
      <c r="AG16" s="55">
        <v>19.719000000000001</v>
      </c>
      <c r="AH16" s="55">
        <v>2.1150000000000002</v>
      </c>
      <c r="AI16" s="55">
        <v>7.4820000000000002</v>
      </c>
      <c r="AJ16" s="55">
        <v>0.19600000000000001</v>
      </c>
      <c r="AK16" s="55">
        <v>5.3999999999999999E-2</v>
      </c>
      <c r="AL16" s="55"/>
      <c r="AM16" s="55">
        <v>28.664000000000001</v>
      </c>
      <c r="AN16" s="55">
        <v>3.4159999999999999</v>
      </c>
      <c r="AO16" s="55">
        <v>0.50600000000000001</v>
      </c>
      <c r="AP16" s="55">
        <v>3.343</v>
      </c>
      <c r="AQ16" s="55">
        <v>15.494999999999999</v>
      </c>
      <c r="AR16" s="55">
        <v>5.81</v>
      </c>
      <c r="AS16" s="55">
        <v>2.5000000000000001E-2</v>
      </c>
      <c r="AT16" s="55">
        <v>6.9000000000004752E-2</v>
      </c>
      <c r="BE16" s="56">
        <v>237.2440679738371</v>
      </c>
      <c r="BF16" s="56">
        <v>2153.6268859333818</v>
      </c>
      <c r="BH16" s="43">
        <v>49.9</v>
      </c>
      <c r="BI16" s="43">
        <v>1.8</v>
      </c>
      <c r="BJ16" s="43">
        <v>48.1</v>
      </c>
      <c r="BK16" s="43">
        <v>0.1</v>
      </c>
      <c r="BM16" s="57">
        <v>495.26158033239551</v>
      </c>
      <c r="BN16" s="57">
        <v>2469.5614789337919</v>
      </c>
      <c r="BO16" s="57">
        <v>100.39753511034681</v>
      </c>
      <c r="BP16" s="57">
        <v>2079.160695519251</v>
      </c>
      <c r="BQ16" s="57">
        <v>528.30323875035833</v>
      </c>
      <c r="BR16" s="57">
        <v>6002.6701538167572</v>
      </c>
    </row>
    <row r="17" spans="7:70" x14ac:dyDescent="0.25">
      <c r="G17" s="43">
        <v>11</v>
      </c>
      <c r="H17" s="43">
        <v>2013</v>
      </c>
      <c r="I17" s="47">
        <v>5410836</v>
      </c>
      <c r="J17" s="47">
        <v>73835.100000000006</v>
      </c>
      <c r="K17" s="51">
        <v>71362.600000000006</v>
      </c>
      <c r="L17" s="51">
        <f t="shared" si="0"/>
        <v>13645.784126519451</v>
      </c>
      <c r="N17" s="54">
        <v>7.8738929687497405E-2</v>
      </c>
      <c r="O17" s="55">
        <v>10.608000000000001</v>
      </c>
      <c r="P17" s="55">
        <v>1.4570000000000001</v>
      </c>
      <c r="Q17" s="55">
        <v>2.149</v>
      </c>
      <c r="R17" s="55">
        <v>3.585</v>
      </c>
      <c r="S17" s="55">
        <v>0.40799999999999997</v>
      </c>
      <c r="T17" s="55">
        <v>2.157</v>
      </c>
      <c r="U17" s="55">
        <v>0.74299999999999999</v>
      </c>
      <c r="V17" s="55">
        <v>0.11</v>
      </c>
      <c r="W17" s="55">
        <v>4.2679999999999998</v>
      </c>
      <c r="X17" s="55">
        <v>2.35</v>
      </c>
      <c r="Y17" s="55">
        <v>2.1480000000000001</v>
      </c>
      <c r="Z17" s="55">
        <v>1.7110000000000001</v>
      </c>
      <c r="AA17" s="55">
        <v>0.13100000000000001</v>
      </c>
      <c r="AB17" s="55">
        <v>0</v>
      </c>
      <c r="AC17" s="55"/>
      <c r="AD17" s="55">
        <v>42.53</v>
      </c>
      <c r="AE17" s="55">
        <v>9.0570000000000004</v>
      </c>
      <c r="AF17" s="55">
        <v>4.4249999999999998</v>
      </c>
      <c r="AG17" s="55">
        <v>19.289000000000001</v>
      </c>
      <c r="AH17" s="55">
        <v>2.1469999999999998</v>
      </c>
      <c r="AI17" s="55">
        <v>7.3140000000000001</v>
      </c>
      <c r="AJ17" s="55">
        <v>0.21</v>
      </c>
      <c r="AK17" s="55">
        <v>8.7999999999999995E-2</v>
      </c>
      <c r="AL17" s="55"/>
      <c r="AM17" s="55">
        <v>28.832000000000001</v>
      </c>
      <c r="AN17" s="55">
        <v>3.0739999999999998</v>
      </c>
      <c r="AO17" s="55">
        <v>0.42899999999999999</v>
      </c>
      <c r="AP17" s="55">
        <v>2.8450000000000002</v>
      </c>
      <c r="AQ17" s="55">
        <v>15.72</v>
      </c>
      <c r="AR17" s="55">
        <v>6.6710000000000003</v>
      </c>
      <c r="AS17" s="55">
        <v>2.4E-2</v>
      </c>
      <c r="AT17" s="55">
        <v>6.8999999999999978E-2</v>
      </c>
      <c r="AV17" s="58">
        <v>0.1678</v>
      </c>
      <c r="AW17" s="58">
        <v>5.1799999999999999E-2</v>
      </c>
      <c r="AX17" s="59">
        <v>0.12690000000000001</v>
      </c>
      <c r="AY17" s="59">
        <v>3.8699999999999998E-2</v>
      </c>
      <c r="AZ17" s="59"/>
      <c r="BA17" s="59"/>
      <c r="BB17" s="59"/>
      <c r="BC17" s="59"/>
      <c r="BE17" s="56">
        <v>238.16400673557646</v>
      </c>
      <c r="BF17" s="56">
        <v>2086.9237785361261</v>
      </c>
      <c r="BH17" s="43">
        <v>49.7</v>
      </c>
      <c r="BI17" s="43">
        <v>1.9</v>
      </c>
      <c r="BJ17" s="43">
        <v>48.3</v>
      </c>
      <c r="BK17" s="43">
        <v>0.1</v>
      </c>
      <c r="BM17" s="57">
        <v>511.59645560202222</v>
      </c>
      <c r="BN17" s="57">
        <v>2459.5872742906276</v>
      </c>
      <c r="BO17" s="57">
        <v>110.41263972484953</v>
      </c>
      <c r="BP17" s="57">
        <v>2083.5345428489536</v>
      </c>
      <c r="BQ17" s="57">
        <v>483.45980223559758</v>
      </c>
      <c r="BR17" s="57">
        <v>6140.0352297697527</v>
      </c>
    </row>
    <row r="18" spans="7:70" x14ac:dyDescent="0.25">
      <c r="G18" s="43">
        <v>12</v>
      </c>
      <c r="H18" s="43">
        <v>2014</v>
      </c>
      <c r="I18" s="47">
        <v>5415949</v>
      </c>
      <c r="J18" s="47">
        <v>75560.5</v>
      </c>
      <c r="K18" s="51">
        <v>73162.3</v>
      </c>
      <c r="L18" s="51">
        <f t="shared" si="0"/>
        <v>13951.479232910058</v>
      </c>
      <c r="N18" s="54">
        <v>8.7482522577173094E-2</v>
      </c>
      <c r="O18" s="55">
        <v>10.057</v>
      </c>
      <c r="P18" s="55">
        <v>1.4339999999999999</v>
      </c>
      <c r="Q18" s="55">
        <v>2.105</v>
      </c>
      <c r="R18" s="55">
        <v>3.1779999999999999</v>
      </c>
      <c r="S18" s="55">
        <v>0.51200000000000001</v>
      </c>
      <c r="T18" s="55">
        <v>2.077</v>
      </c>
      <c r="U18" s="55">
        <v>0.61</v>
      </c>
      <c r="V18" s="55">
        <v>0.14099999999999999</v>
      </c>
      <c r="W18" s="55">
        <v>4.4489999999999998</v>
      </c>
      <c r="X18" s="55">
        <v>2.2120000000000002</v>
      </c>
      <c r="Y18" s="55">
        <v>1.952</v>
      </c>
      <c r="Z18" s="55">
        <v>1.3080000000000001</v>
      </c>
      <c r="AA18" s="55">
        <v>0.13700000000000001</v>
      </c>
      <c r="AB18" s="55">
        <v>0</v>
      </c>
      <c r="AC18" s="55"/>
      <c r="AD18" s="55">
        <v>34.804000000000002</v>
      </c>
      <c r="AE18" s="55">
        <v>7.3380000000000001</v>
      </c>
      <c r="AF18" s="55">
        <v>3.9409999999999998</v>
      </c>
      <c r="AG18" s="55">
        <v>16.416</v>
      </c>
      <c r="AH18" s="55">
        <v>1.7949999999999999</v>
      </c>
      <c r="AI18" s="55">
        <v>5.202</v>
      </c>
      <c r="AJ18" s="55">
        <v>4.9000000000000002E-2</v>
      </c>
      <c r="AK18" s="55">
        <v>6.3E-2</v>
      </c>
      <c r="AL18" s="55"/>
      <c r="AM18" s="55">
        <v>27.401</v>
      </c>
      <c r="AN18" s="55">
        <v>2.8730000000000002</v>
      </c>
      <c r="AO18" s="55">
        <v>0.30199999999999999</v>
      </c>
      <c r="AP18" s="55">
        <v>2.1019999999999999</v>
      </c>
      <c r="AQ18" s="55">
        <v>15.499000000000001</v>
      </c>
      <c r="AR18" s="55">
        <v>6.4820000000000002</v>
      </c>
      <c r="AS18" s="55">
        <v>2.5000000000000001E-2</v>
      </c>
      <c r="AT18" s="55">
        <v>0.11800000000000069</v>
      </c>
      <c r="AV18" s="60">
        <v>0.15229999999999999</v>
      </c>
      <c r="AW18" s="60">
        <v>5.1900000000000002E-2</v>
      </c>
      <c r="AX18" s="59">
        <v>0.1174</v>
      </c>
      <c r="AY18" s="59">
        <v>3.7600000000000001E-2</v>
      </c>
      <c r="AZ18" s="59"/>
      <c r="BA18" s="59"/>
      <c r="BB18" s="59"/>
      <c r="BC18" s="59"/>
      <c r="BE18" s="56">
        <v>221.16580787204981</v>
      </c>
      <c r="BF18" s="56">
        <v>2068.3784024473148</v>
      </c>
      <c r="BH18" s="43">
        <v>47.6</v>
      </c>
      <c r="BI18" s="43">
        <v>1.8</v>
      </c>
      <c r="BJ18" s="43">
        <v>50.3</v>
      </c>
      <c r="BK18" s="56">
        <v>0.3</v>
      </c>
      <c r="BM18" s="51">
        <v>557.93965571040508</v>
      </c>
      <c r="BN18" s="51">
        <v>2429.0627687016336</v>
      </c>
      <c r="BO18" s="51">
        <v>142.97595872742909</v>
      </c>
      <c r="BP18" s="51">
        <v>2074.7882650234069</v>
      </c>
      <c r="BQ18" s="51">
        <v>502.3406897869495</v>
      </c>
      <c r="BR18" s="51">
        <v>5742.1834097640203</v>
      </c>
    </row>
    <row r="19" spans="7:70" x14ac:dyDescent="0.25">
      <c r="G19" s="43">
        <v>13</v>
      </c>
      <c r="H19" s="43">
        <v>2015</v>
      </c>
      <c r="I19" s="47">
        <v>5421349</v>
      </c>
      <c r="J19" s="47">
        <v>78070.8</v>
      </c>
      <c r="K19" s="51">
        <v>75792.5</v>
      </c>
      <c r="L19" s="51">
        <f>(J19*1000000)/I19</f>
        <v>14400.622428107838</v>
      </c>
      <c r="U19" s="55"/>
      <c r="AV19" s="60">
        <v>0.1517</v>
      </c>
      <c r="AW19" s="61">
        <v>4.9500000000000002E-2</v>
      </c>
      <c r="AX19" s="59">
        <v>0.11219999999999999</v>
      </c>
      <c r="AY19" s="59">
        <v>3.4700000000000002E-2</v>
      </c>
      <c r="AZ19" s="59"/>
      <c r="BA19" s="59">
        <v>1.216</v>
      </c>
      <c r="BB19" s="59">
        <v>1.0549999999999999</v>
      </c>
      <c r="BC19" s="59">
        <v>0.58399999999999996</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zyQiJ9mDHDmOTRkYw//i4WsbSqSS4DIhP88DGuWJmeJG/oZD2UACjMlVAvMrBx/NwEolAe/fCJyqo0SU20gHTw==" saltValue="PXTLrR/aYJLckvx4Po5ejw=="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topLeftCell="AV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70</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109</v>
      </c>
      <c r="D4" s="51">
        <v>20273</v>
      </c>
      <c r="E4" s="43" t="s">
        <v>76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1997590</v>
      </c>
      <c r="J9" s="47">
        <v>29235.4</v>
      </c>
      <c r="K9" s="51">
        <v>33274.300000000003</v>
      </c>
      <c r="L9" s="51">
        <f>(J9*1000000)/I9</f>
        <v>14635.335579373144</v>
      </c>
      <c r="N9" s="54">
        <v>0.18945252161880699</v>
      </c>
      <c r="O9" s="55">
        <v>4.8970000000000002</v>
      </c>
      <c r="P9" s="55">
        <v>0.08</v>
      </c>
      <c r="Q9" s="55">
        <v>2.4089999999999998</v>
      </c>
      <c r="R9" s="55">
        <v>0.66500000000000004</v>
      </c>
      <c r="S9" s="55">
        <v>0.44</v>
      </c>
      <c r="T9" s="55">
        <v>1.0960000000000001</v>
      </c>
      <c r="U9" s="55">
        <v>0.19600000000000001</v>
      </c>
      <c r="V9" s="55">
        <v>1.2E-2</v>
      </c>
      <c r="W9" s="55">
        <v>1.6439999999999999</v>
      </c>
      <c r="X9" s="55">
        <v>1.4930000000000001</v>
      </c>
      <c r="Y9" s="55">
        <v>1.1879999999999999</v>
      </c>
      <c r="Z9" s="55">
        <v>0.47499999999999998</v>
      </c>
      <c r="AA9" s="55">
        <v>7.4999999999999997E-2</v>
      </c>
      <c r="AB9" s="55">
        <v>2.1999999999999999E-2</v>
      </c>
      <c r="AC9" s="55"/>
      <c r="AD9" s="55">
        <v>10.103999999999999</v>
      </c>
      <c r="AE9" s="55">
        <v>6.3739999999999997</v>
      </c>
      <c r="AF9" s="55">
        <v>0.20499999999999999</v>
      </c>
      <c r="AG9" s="55">
        <v>3.133</v>
      </c>
      <c r="AH9" s="55">
        <v>0</v>
      </c>
      <c r="AI9" s="55">
        <v>0.39200000000000002</v>
      </c>
      <c r="AJ9" s="55">
        <v>0</v>
      </c>
      <c r="AK9" s="55">
        <v>0</v>
      </c>
      <c r="AL9" s="55"/>
      <c r="AM9" s="55">
        <v>15.117000000000001</v>
      </c>
      <c r="AN9" s="55">
        <v>5.2709999999999999</v>
      </c>
      <c r="AO9" s="55">
        <v>4.2000000000000003E-2</v>
      </c>
      <c r="AP9" s="55">
        <v>0.33900000000000002</v>
      </c>
      <c r="AQ9" s="55">
        <v>5.8840000000000003</v>
      </c>
      <c r="AR9" s="55">
        <v>3.5750000000000002</v>
      </c>
      <c r="AS9" s="55">
        <v>6.0000000000000001E-3</v>
      </c>
      <c r="AT9" s="55">
        <v>2.2724877535296173E-16</v>
      </c>
      <c r="BE9" s="56">
        <v>220.13986770570682</v>
      </c>
      <c r="BF9" s="56">
        <v>2320.7135317406146</v>
      </c>
      <c r="BH9" s="43">
        <v>66.900000000000006</v>
      </c>
      <c r="BI9" s="43">
        <v>3.4</v>
      </c>
      <c r="BJ9" s="43">
        <v>29.4</v>
      </c>
      <c r="BK9" s="43">
        <v>0.3</v>
      </c>
      <c r="BM9" s="57">
        <v>364.44968657610207</v>
      </c>
      <c r="BN9" s="57">
        <v>1271.8830610490113</v>
      </c>
      <c r="BO9" s="57">
        <v>4.9833410494884554</v>
      </c>
      <c r="BP9" s="57">
        <v>1442.5766695328175</v>
      </c>
      <c r="BQ9" s="57">
        <v>448.98251648036683</v>
      </c>
      <c r="BR9" s="57">
        <v>2369.8946450749972</v>
      </c>
    </row>
    <row r="10" spans="1:70" x14ac:dyDescent="0.25">
      <c r="G10" s="43">
        <v>4</v>
      </c>
      <c r="H10" s="43">
        <v>2006</v>
      </c>
      <c r="I10" s="47">
        <v>2003358</v>
      </c>
      <c r="J10" s="47">
        <v>31561.200000000001</v>
      </c>
      <c r="K10" s="51">
        <v>35156.300000000003</v>
      </c>
      <c r="L10" s="51">
        <f t="shared" ref="L10:L24" si="0">(J10*1000000)/I10</f>
        <v>15754.148784191342</v>
      </c>
      <c r="N10" s="54">
        <v>0.18554107379788601</v>
      </c>
      <c r="O10" s="55">
        <v>4.944</v>
      </c>
      <c r="P10" s="55">
        <v>7.8E-2</v>
      </c>
      <c r="Q10" s="55">
        <v>2.4460000000000002</v>
      </c>
      <c r="R10" s="55">
        <v>0.65700000000000003</v>
      </c>
      <c r="S10" s="55">
        <v>0.42499999999999999</v>
      </c>
      <c r="T10" s="55">
        <v>1.1319999999999999</v>
      </c>
      <c r="U10" s="55">
        <v>0.19</v>
      </c>
      <c r="V10" s="55">
        <v>1.6E-2</v>
      </c>
      <c r="W10" s="55">
        <v>1.698</v>
      </c>
      <c r="X10" s="55">
        <v>1.554</v>
      </c>
      <c r="Y10" s="55">
        <v>1.1579999999999999</v>
      </c>
      <c r="Z10" s="55">
        <v>0.439</v>
      </c>
      <c r="AA10" s="55">
        <v>7.4999999999999997E-2</v>
      </c>
      <c r="AB10" s="55">
        <v>0.02</v>
      </c>
      <c r="AC10" s="55"/>
      <c r="AD10" s="55">
        <v>9.6419999999999995</v>
      </c>
      <c r="AE10" s="55">
        <v>5.9569999999999999</v>
      </c>
      <c r="AF10" s="55">
        <v>0.31900000000000001</v>
      </c>
      <c r="AG10" s="55">
        <v>2.99</v>
      </c>
      <c r="AH10" s="55">
        <v>0</v>
      </c>
      <c r="AI10" s="55">
        <v>0.376</v>
      </c>
      <c r="AJ10" s="55">
        <v>0</v>
      </c>
      <c r="AK10" s="55">
        <v>0</v>
      </c>
      <c r="AL10" s="55"/>
      <c r="AM10" s="55">
        <v>15.115</v>
      </c>
      <c r="AN10" s="55">
        <v>5.4359999999999999</v>
      </c>
      <c r="AO10" s="55">
        <v>5.1999999999999998E-2</v>
      </c>
      <c r="AP10" s="55">
        <v>0.371</v>
      </c>
      <c r="AQ10" s="55">
        <v>5.548</v>
      </c>
      <c r="AR10" s="55">
        <v>3.7029999999999998</v>
      </c>
      <c r="AS10" s="55">
        <v>5.0000000000000001E-3</v>
      </c>
      <c r="AT10" s="55">
        <v>7.814929259275516E-16</v>
      </c>
      <c r="BE10" s="56">
        <v>208.44059244004629</v>
      </c>
      <c r="BF10" s="56">
        <v>2347.1085384825328</v>
      </c>
      <c r="BH10" s="43">
        <v>69.400000000000006</v>
      </c>
      <c r="BI10" s="43">
        <v>3.6</v>
      </c>
      <c r="BJ10" s="43">
        <v>26.7</v>
      </c>
      <c r="BK10" s="43">
        <v>0.4</v>
      </c>
      <c r="BM10" s="57">
        <v>367.97316907950989</v>
      </c>
      <c r="BN10" s="57">
        <v>1303.4393809114358</v>
      </c>
      <c r="BO10" s="57">
        <v>9.0634404093814513</v>
      </c>
      <c r="BP10" s="57">
        <v>1522.6575331995798</v>
      </c>
      <c r="BQ10" s="57">
        <v>429.42103754657495</v>
      </c>
      <c r="BR10" s="57">
        <v>2314.4257428107385</v>
      </c>
    </row>
    <row r="11" spans="1:70" x14ac:dyDescent="0.25">
      <c r="G11" s="43">
        <v>5</v>
      </c>
      <c r="H11" s="43">
        <v>2007</v>
      </c>
      <c r="I11" s="47">
        <v>2010377</v>
      </c>
      <c r="J11" s="47">
        <v>35152.6</v>
      </c>
      <c r="K11" s="51">
        <v>37596.699999999997</v>
      </c>
      <c r="L11" s="51">
        <f t="shared" si="0"/>
        <v>17485.576088465001</v>
      </c>
      <c r="N11" s="54">
        <v>0.20396074999795499</v>
      </c>
      <c r="O11" s="55">
        <v>4.8920000000000003</v>
      </c>
      <c r="P11" s="55">
        <v>8.2000000000000003E-2</v>
      </c>
      <c r="Q11" s="55">
        <v>2.42</v>
      </c>
      <c r="R11" s="55">
        <v>0.64500000000000002</v>
      </c>
      <c r="S11" s="55">
        <v>0.42099999999999999</v>
      </c>
      <c r="T11" s="55">
        <v>1.1399999999999999</v>
      </c>
      <c r="U11" s="55">
        <v>0.17</v>
      </c>
      <c r="V11" s="55">
        <v>1.2E-2</v>
      </c>
      <c r="W11" s="55">
        <v>1.6040000000000001</v>
      </c>
      <c r="X11" s="55">
        <v>1.7629999999999999</v>
      </c>
      <c r="Y11" s="55">
        <v>1.048</v>
      </c>
      <c r="Z11" s="55">
        <v>0.37</v>
      </c>
      <c r="AA11" s="55">
        <v>7.3999999999999996E-2</v>
      </c>
      <c r="AB11" s="55">
        <v>3.2000000000000001E-2</v>
      </c>
      <c r="AC11" s="55"/>
      <c r="AD11" s="55">
        <v>8.859</v>
      </c>
      <c r="AE11" s="55">
        <v>5.65</v>
      </c>
      <c r="AF11" s="55">
        <v>0.14699999999999999</v>
      </c>
      <c r="AG11" s="55">
        <v>2.653</v>
      </c>
      <c r="AH11" s="55">
        <v>0</v>
      </c>
      <c r="AI11" s="55">
        <v>0.40899999999999997</v>
      </c>
      <c r="AJ11" s="55">
        <v>0</v>
      </c>
      <c r="AK11" s="55">
        <v>0</v>
      </c>
      <c r="AL11" s="55"/>
      <c r="AM11" s="55">
        <v>15.042999999999999</v>
      </c>
      <c r="AN11" s="55">
        <v>5.4820000000000002</v>
      </c>
      <c r="AO11" s="55">
        <v>2.9000000000000001E-2</v>
      </c>
      <c r="AP11" s="55">
        <v>0.45300000000000001</v>
      </c>
      <c r="AQ11" s="55">
        <v>5.6950000000000003</v>
      </c>
      <c r="AR11" s="55">
        <v>3.379</v>
      </c>
      <c r="AS11" s="55">
        <v>5.0000000000000001E-3</v>
      </c>
      <c r="AT11" s="55">
        <v>-9.9486391347269887E-16</v>
      </c>
      <c r="BE11" s="56">
        <v>195.1234043820844</v>
      </c>
      <c r="BF11" s="56">
        <v>2367.1993552344602</v>
      </c>
      <c r="BH11" s="43">
        <v>68.3</v>
      </c>
      <c r="BI11" s="43">
        <v>3.8</v>
      </c>
      <c r="BJ11" s="43">
        <v>27.4</v>
      </c>
      <c r="BK11" s="43">
        <v>0.5</v>
      </c>
      <c r="BM11" s="57">
        <v>363.70962911132574</v>
      </c>
      <c r="BN11" s="57">
        <v>1313.1556319862425</v>
      </c>
      <c r="BO11" s="57">
        <v>18.573389252024114</v>
      </c>
      <c r="BP11" s="57">
        <v>1726.1984618324257</v>
      </c>
      <c r="BQ11" s="57">
        <v>416.97716633228242</v>
      </c>
      <c r="BR11" s="57">
        <v>2044.3990637240854</v>
      </c>
    </row>
    <row r="12" spans="1:70" x14ac:dyDescent="0.25">
      <c r="G12" s="43">
        <v>6</v>
      </c>
      <c r="H12" s="43">
        <v>2008</v>
      </c>
      <c r="I12" s="47">
        <v>2010269</v>
      </c>
      <c r="J12" s="47">
        <v>37951.199999999997</v>
      </c>
      <c r="K12" s="51">
        <v>38837.5</v>
      </c>
      <c r="L12" s="51">
        <f t="shared" si="0"/>
        <v>18878.667481814624</v>
      </c>
      <c r="N12" s="54">
        <v>0.19237830049681701</v>
      </c>
      <c r="O12" s="55">
        <v>5.2670000000000003</v>
      </c>
      <c r="P12" s="55">
        <v>0.08</v>
      </c>
      <c r="Q12" s="55">
        <v>2.8210000000000002</v>
      </c>
      <c r="R12" s="55">
        <v>0.64</v>
      </c>
      <c r="S12" s="55">
        <v>0.42599999999999999</v>
      </c>
      <c r="T12" s="55">
        <v>1.101</v>
      </c>
      <c r="U12" s="55">
        <v>0.184</v>
      </c>
      <c r="V12" s="55">
        <v>1.4E-2</v>
      </c>
      <c r="W12" s="55">
        <v>1.4830000000000001</v>
      </c>
      <c r="X12" s="55">
        <v>2.0710000000000002</v>
      </c>
      <c r="Y12" s="55">
        <v>1.115</v>
      </c>
      <c r="Z12" s="55">
        <v>0.496</v>
      </c>
      <c r="AA12" s="55">
        <v>7.5999999999999998E-2</v>
      </c>
      <c r="AB12" s="55">
        <v>2.4E-2</v>
      </c>
      <c r="AC12" s="55"/>
      <c r="AD12" s="55">
        <v>9.3279999999999994</v>
      </c>
      <c r="AE12" s="55">
        <v>5.99</v>
      </c>
      <c r="AF12" s="55">
        <v>0.16800000000000001</v>
      </c>
      <c r="AG12" s="55">
        <v>2.6509999999999998</v>
      </c>
      <c r="AH12" s="55">
        <v>0</v>
      </c>
      <c r="AI12" s="55">
        <v>0.51900000000000002</v>
      </c>
      <c r="AJ12" s="55">
        <v>0</v>
      </c>
      <c r="AK12" s="55">
        <v>0</v>
      </c>
      <c r="AL12" s="55"/>
      <c r="AM12" s="55">
        <v>16.399000000000001</v>
      </c>
      <c r="AN12" s="55">
        <v>5.3230000000000004</v>
      </c>
      <c r="AO12" s="55">
        <v>1.6E-2</v>
      </c>
      <c r="AP12" s="55">
        <v>0.47599999999999998</v>
      </c>
      <c r="AQ12" s="55">
        <v>6.2729999999999997</v>
      </c>
      <c r="AR12" s="55">
        <v>4.3079999999999998</v>
      </c>
      <c r="AS12" s="55">
        <v>3.0000000000000001E-3</v>
      </c>
      <c r="AT12" s="55">
        <v>1.1362438767648086E-16</v>
      </c>
      <c r="BE12" s="56">
        <v>199.7040486931821</v>
      </c>
      <c r="BF12" s="56">
        <v>2362.4979061371841</v>
      </c>
      <c r="BH12" s="43">
        <v>68.099999999999994</v>
      </c>
      <c r="BI12" s="43">
        <v>4</v>
      </c>
      <c r="BJ12" s="43">
        <v>27.5</v>
      </c>
      <c r="BK12" s="43">
        <v>0.4</v>
      </c>
      <c r="BM12" s="57">
        <v>381.29249719999223</v>
      </c>
      <c r="BN12" s="57">
        <v>1272.5709372312983</v>
      </c>
      <c r="BO12" s="57">
        <v>29.32530575982496</v>
      </c>
      <c r="BP12" s="57">
        <v>2032.869838540174</v>
      </c>
      <c r="BQ12" s="57">
        <v>413.41836247253275</v>
      </c>
      <c r="BR12" s="57">
        <v>2148.9864574376611</v>
      </c>
    </row>
    <row r="13" spans="1:70" x14ac:dyDescent="0.25">
      <c r="G13" s="43">
        <v>7</v>
      </c>
      <c r="H13" s="43">
        <v>2009</v>
      </c>
      <c r="I13" s="47">
        <v>2032362</v>
      </c>
      <c r="J13" s="47">
        <v>36166.199999999997</v>
      </c>
      <c r="K13" s="51">
        <v>35809.199999999997</v>
      </c>
      <c r="L13" s="51">
        <f t="shared" si="0"/>
        <v>17795.156571516294</v>
      </c>
      <c r="N13" s="54">
        <v>0.273014885978688</v>
      </c>
      <c r="O13" s="55">
        <v>4.76</v>
      </c>
      <c r="P13" s="55">
        <v>5.6000000000000001E-2</v>
      </c>
      <c r="Q13" s="55">
        <v>2.427</v>
      </c>
      <c r="R13" s="55">
        <v>0.57299999999999995</v>
      </c>
      <c r="S13" s="55">
        <v>0.53400000000000003</v>
      </c>
      <c r="T13" s="55">
        <v>0.97099999999999997</v>
      </c>
      <c r="U13" s="55">
        <v>0.17899999999999999</v>
      </c>
      <c r="V13" s="55">
        <v>1.9E-2</v>
      </c>
      <c r="W13" s="55">
        <v>1.22</v>
      </c>
      <c r="X13" s="55">
        <v>1.748</v>
      </c>
      <c r="Y13" s="55">
        <v>1.2110000000000001</v>
      </c>
      <c r="Z13" s="55">
        <v>0.49099999999999999</v>
      </c>
      <c r="AA13" s="55">
        <v>6.6000000000000003E-2</v>
      </c>
      <c r="AB13" s="55">
        <v>2.4E-2</v>
      </c>
      <c r="AC13" s="55"/>
      <c r="AD13" s="55">
        <v>9.093</v>
      </c>
      <c r="AE13" s="55">
        <v>5.5330000000000004</v>
      </c>
      <c r="AF13" s="55">
        <v>0.26300000000000001</v>
      </c>
      <c r="AG13" s="55">
        <v>2.5129999999999999</v>
      </c>
      <c r="AH13" s="55">
        <v>0</v>
      </c>
      <c r="AI13" s="55">
        <v>0.78400000000000003</v>
      </c>
      <c r="AJ13" s="55">
        <v>0</v>
      </c>
      <c r="AK13" s="55">
        <v>0</v>
      </c>
      <c r="AL13" s="55"/>
      <c r="AM13" s="55">
        <v>16.402999999999999</v>
      </c>
      <c r="AN13" s="55">
        <v>5.1319999999999997</v>
      </c>
      <c r="AO13" s="55">
        <v>2.8000000000000001E-2</v>
      </c>
      <c r="AP13" s="55">
        <v>0.59299999999999997</v>
      </c>
      <c r="AQ13" s="55">
        <v>5.7389999999999999</v>
      </c>
      <c r="AR13" s="55">
        <v>4.907</v>
      </c>
      <c r="AS13" s="55">
        <v>4.0000000000000001E-3</v>
      </c>
      <c r="AT13" s="55">
        <v>-2.2169766022983595E-15</v>
      </c>
      <c r="BE13" s="56">
        <v>196.98848340649891</v>
      </c>
      <c r="BF13" s="56">
        <v>2325.7660547207261</v>
      </c>
      <c r="BH13" s="43">
        <v>68.7</v>
      </c>
      <c r="BI13" s="43">
        <v>3.9</v>
      </c>
      <c r="BJ13" s="43">
        <v>27</v>
      </c>
      <c r="BK13" s="43">
        <v>0.4</v>
      </c>
      <c r="BM13" s="57">
        <v>387.30481735994755</v>
      </c>
      <c r="BN13" s="57">
        <v>1147.37747205503</v>
      </c>
      <c r="BO13" s="57">
        <v>33.401711413511322</v>
      </c>
      <c r="BP13" s="57">
        <v>1712.0596732588135</v>
      </c>
      <c r="BQ13" s="57">
        <v>589.2567115696952</v>
      </c>
      <c r="BR13" s="57">
        <v>2158.3318047195949</v>
      </c>
    </row>
    <row r="14" spans="1:70" x14ac:dyDescent="0.25">
      <c r="G14" s="43">
        <v>8</v>
      </c>
      <c r="H14" s="43">
        <v>2010</v>
      </c>
      <c r="I14" s="47">
        <v>2046976</v>
      </c>
      <c r="J14" s="47">
        <v>36252.400000000001</v>
      </c>
      <c r="K14" s="51">
        <v>36252.400000000001</v>
      </c>
      <c r="L14" s="51">
        <f t="shared" si="0"/>
        <v>17710.222298649325</v>
      </c>
      <c r="N14" s="54">
        <v>0.28348139576230003</v>
      </c>
      <c r="O14" s="55">
        <v>5.0430000000000001</v>
      </c>
      <c r="P14" s="55">
        <v>4.8000000000000001E-2</v>
      </c>
      <c r="Q14" s="55">
        <v>2.468</v>
      </c>
      <c r="R14" s="55">
        <v>0.62</v>
      </c>
      <c r="S14" s="55">
        <v>0.66500000000000004</v>
      </c>
      <c r="T14" s="55">
        <v>1.0269999999999999</v>
      </c>
      <c r="U14" s="55">
        <v>0.192</v>
      </c>
      <c r="V14" s="55">
        <v>2.3E-2</v>
      </c>
      <c r="W14" s="55">
        <v>1.2729999999999999</v>
      </c>
      <c r="X14" s="55">
        <v>1.806</v>
      </c>
      <c r="Y14" s="55">
        <v>1.333</v>
      </c>
      <c r="Z14" s="55">
        <v>0.53300000000000003</v>
      </c>
      <c r="AA14" s="55">
        <v>7.0000000000000007E-2</v>
      </c>
      <c r="AB14" s="55">
        <v>2.9000000000000001E-2</v>
      </c>
      <c r="AC14" s="55"/>
      <c r="AD14" s="55">
        <v>9.7810000000000006</v>
      </c>
      <c r="AE14" s="55">
        <v>6.0270000000000001</v>
      </c>
      <c r="AF14" s="55">
        <v>0.189</v>
      </c>
      <c r="AG14" s="55">
        <v>2.601</v>
      </c>
      <c r="AH14" s="55">
        <v>0</v>
      </c>
      <c r="AI14" s="55">
        <v>0.96399999999999997</v>
      </c>
      <c r="AJ14" s="55">
        <v>0</v>
      </c>
      <c r="AK14" s="55">
        <v>0</v>
      </c>
      <c r="AL14" s="55"/>
      <c r="AM14" s="55">
        <v>16.440000000000001</v>
      </c>
      <c r="AN14" s="55">
        <v>5.2880000000000003</v>
      </c>
      <c r="AO14" s="55">
        <v>8.0000000000000002E-3</v>
      </c>
      <c r="AP14" s="55">
        <v>0.54800000000000004</v>
      </c>
      <c r="AQ14" s="55">
        <v>5.657</v>
      </c>
      <c r="AR14" s="55">
        <v>4.9340000000000002</v>
      </c>
      <c r="AS14" s="55">
        <v>5.0000000000000001E-3</v>
      </c>
      <c r="AT14" s="55">
        <v>-9.9486391347269887E-16</v>
      </c>
      <c r="BE14" s="56">
        <v>202.55193927689814</v>
      </c>
      <c r="BF14" s="56">
        <v>2238.389246901811</v>
      </c>
      <c r="BH14" s="43">
        <v>67.3</v>
      </c>
      <c r="BI14" s="43">
        <v>3.8</v>
      </c>
      <c r="BJ14" s="43">
        <v>28.5</v>
      </c>
      <c r="BK14" s="43">
        <v>0.3</v>
      </c>
      <c r="BM14" s="57">
        <v>391.36681596539029</v>
      </c>
      <c r="BN14" s="57">
        <v>1215.3912295786758</v>
      </c>
      <c r="BO14" s="57">
        <v>49.063458529233912</v>
      </c>
      <c r="BP14" s="57">
        <v>1770.5498996847232</v>
      </c>
      <c r="BQ14" s="57">
        <v>642.08942390369737</v>
      </c>
      <c r="BR14" s="57">
        <v>2265.0143307537978</v>
      </c>
    </row>
    <row r="15" spans="1:70" x14ac:dyDescent="0.25">
      <c r="G15" s="43">
        <v>9</v>
      </c>
      <c r="H15" s="43">
        <v>2011</v>
      </c>
      <c r="I15" s="47">
        <v>2050189</v>
      </c>
      <c r="J15" s="47">
        <v>36896.300000000003</v>
      </c>
      <c r="K15" s="51">
        <v>36487.800000000003</v>
      </c>
      <c r="L15" s="51">
        <f t="shared" si="0"/>
        <v>17996.535929126534</v>
      </c>
      <c r="N15" s="54">
        <v>0.30238739999999997</v>
      </c>
      <c r="O15" s="55">
        <v>5.0199999999999996</v>
      </c>
      <c r="P15" s="55">
        <v>5.2999999999999999E-2</v>
      </c>
      <c r="Q15" s="55">
        <v>2.456</v>
      </c>
      <c r="R15" s="55">
        <v>0.57799999999999996</v>
      </c>
      <c r="S15" s="55">
        <v>0.64500000000000002</v>
      </c>
      <c r="T15" s="55">
        <v>1.075</v>
      </c>
      <c r="U15" s="55">
        <v>0.191</v>
      </c>
      <c r="V15" s="55">
        <v>2.3E-2</v>
      </c>
      <c r="W15" s="55">
        <v>1.236</v>
      </c>
      <c r="X15" s="55">
        <v>1.9059999999999999</v>
      </c>
      <c r="Y15" s="55">
        <v>1.2629999999999999</v>
      </c>
      <c r="Z15" s="55">
        <v>0.53100000000000003</v>
      </c>
      <c r="AA15" s="55">
        <v>6.8000000000000005E-2</v>
      </c>
      <c r="AB15" s="55">
        <v>1.6E-2</v>
      </c>
      <c r="AC15" s="55"/>
      <c r="AD15" s="55">
        <v>9.7200000000000006</v>
      </c>
      <c r="AE15" s="55">
        <v>5.6059999999999999</v>
      </c>
      <c r="AF15" s="55">
        <v>0.14699999999999999</v>
      </c>
      <c r="AG15" s="55">
        <v>2.8490000000000002</v>
      </c>
      <c r="AH15" s="55">
        <v>0</v>
      </c>
      <c r="AI15" s="55">
        <v>1.038</v>
      </c>
      <c r="AJ15" s="55">
        <v>0.08</v>
      </c>
      <c r="AK15" s="55">
        <v>0</v>
      </c>
      <c r="AL15" s="55"/>
      <c r="AM15" s="55">
        <v>16.059000000000001</v>
      </c>
      <c r="AN15" s="55">
        <v>5.3070000000000004</v>
      </c>
      <c r="AO15" s="55">
        <v>1.6E-2</v>
      </c>
      <c r="AP15" s="55">
        <v>0.48899999999999999</v>
      </c>
      <c r="AQ15" s="55">
        <v>6.2149999999999999</v>
      </c>
      <c r="AR15" s="55">
        <v>4.024</v>
      </c>
      <c r="AS15" s="55">
        <v>8.0000000000000002E-3</v>
      </c>
      <c r="AT15" s="55">
        <v>-8.81239525796218E-16</v>
      </c>
      <c r="BE15" s="56">
        <v>200.97106323640972</v>
      </c>
      <c r="BF15" s="56">
        <v>2238.832480777713</v>
      </c>
      <c r="BH15" s="43">
        <v>66.8</v>
      </c>
      <c r="BI15" s="43">
        <v>4</v>
      </c>
      <c r="BJ15" s="43">
        <v>28.9</v>
      </c>
      <c r="BK15" s="43">
        <v>0.3</v>
      </c>
      <c r="BM15" s="57">
        <v>388.20223754860808</v>
      </c>
      <c r="BN15" s="57">
        <v>1250.4729148753224</v>
      </c>
      <c r="BO15" s="57">
        <v>39.750859984284553</v>
      </c>
      <c r="BP15" s="57">
        <v>1874.161545810643</v>
      </c>
      <c r="BQ15" s="57">
        <v>633.46708703544471</v>
      </c>
      <c r="BR15" s="57">
        <v>2094.8856644692842</v>
      </c>
    </row>
    <row r="16" spans="1:70" x14ac:dyDescent="0.25">
      <c r="G16" s="43">
        <v>10</v>
      </c>
      <c r="H16" s="43">
        <v>2012</v>
      </c>
      <c r="I16" s="47">
        <v>2055496</v>
      </c>
      <c r="J16" s="47">
        <v>36002.5</v>
      </c>
      <c r="K16" s="51">
        <v>35506.5</v>
      </c>
      <c r="L16" s="51">
        <f t="shared" si="0"/>
        <v>17515.237198223687</v>
      </c>
      <c r="N16" s="54">
        <v>0.31744619303398802</v>
      </c>
      <c r="O16" s="55">
        <v>4.9039999999999999</v>
      </c>
      <c r="P16" s="55">
        <v>0.05</v>
      </c>
      <c r="Q16" s="55">
        <v>2.383</v>
      </c>
      <c r="R16" s="55">
        <v>0.54700000000000004</v>
      </c>
      <c r="S16" s="55">
        <v>0.64700000000000002</v>
      </c>
      <c r="T16" s="55">
        <v>1.069</v>
      </c>
      <c r="U16" s="55">
        <v>0.183</v>
      </c>
      <c r="V16" s="55">
        <v>2.4E-2</v>
      </c>
      <c r="W16" s="55">
        <v>1.206</v>
      </c>
      <c r="X16" s="55">
        <v>1.923</v>
      </c>
      <c r="Y16" s="55">
        <v>1.2270000000000001</v>
      </c>
      <c r="Z16" s="55">
        <v>0.45300000000000001</v>
      </c>
      <c r="AA16" s="55">
        <v>7.0999999999999994E-2</v>
      </c>
      <c r="AB16" s="55">
        <v>2.3E-2</v>
      </c>
      <c r="AC16" s="55"/>
      <c r="AD16" s="55">
        <v>9.4990000000000006</v>
      </c>
      <c r="AE16" s="55">
        <v>5.2130000000000001</v>
      </c>
      <c r="AF16" s="55">
        <v>0.19900000000000001</v>
      </c>
      <c r="AG16" s="55">
        <v>2.7669999999999999</v>
      </c>
      <c r="AH16" s="55">
        <v>0</v>
      </c>
      <c r="AI16" s="55">
        <v>1.24</v>
      </c>
      <c r="AJ16" s="55">
        <v>0.08</v>
      </c>
      <c r="AK16" s="55">
        <v>0</v>
      </c>
      <c r="AL16" s="55"/>
      <c r="AM16" s="55">
        <v>15.736000000000001</v>
      </c>
      <c r="AN16" s="55">
        <v>5.1449999999999996</v>
      </c>
      <c r="AO16" s="55">
        <v>8.9999999999999993E-3</v>
      </c>
      <c r="AP16" s="55">
        <v>0.53100000000000003</v>
      </c>
      <c r="AQ16" s="55">
        <v>5.5279999999999996</v>
      </c>
      <c r="AR16" s="55">
        <v>4.5170000000000003</v>
      </c>
      <c r="AS16" s="55">
        <v>6.0000000000000001E-3</v>
      </c>
      <c r="AT16" s="55">
        <v>2.2724877535296173E-16</v>
      </c>
      <c r="BE16" s="56">
        <v>198.64215648021087</v>
      </c>
      <c r="BF16" s="56">
        <v>2250.2598113742729</v>
      </c>
      <c r="BH16" s="43">
        <v>66.599999999999994</v>
      </c>
      <c r="BI16" s="43">
        <v>4.0999999999999996</v>
      </c>
      <c r="BJ16" s="43">
        <v>28.9</v>
      </c>
      <c r="BK16" s="43">
        <v>0.3</v>
      </c>
      <c r="BM16" s="57">
        <v>394.64066153746728</v>
      </c>
      <c r="BN16" s="57">
        <v>1247.5494411006018</v>
      </c>
      <c r="BO16" s="57">
        <v>55.373648256900438</v>
      </c>
      <c r="BP16" s="57">
        <v>1890.7391325117035</v>
      </c>
      <c r="BQ16" s="57">
        <v>625.25078819145881</v>
      </c>
      <c r="BR16" s="57">
        <v>1969.6276153625679</v>
      </c>
    </row>
    <row r="17" spans="7:70" x14ac:dyDescent="0.25">
      <c r="G17" s="43">
        <v>11</v>
      </c>
      <c r="H17" s="43">
        <v>2013</v>
      </c>
      <c r="I17" s="47">
        <v>2058821</v>
      </c>
      <c r="J17" s="47">
        <v>35917.1</v>
      </c>
      <c r="K17" s="51">
        <v>35120.6</v>
      </c>
      <c r="L17" s="51">
        <f t="shared" si="0"/>
        <v>17445.470004434577</v>
      </c>
      <c r="N17" s="54">
        <v>0.336851628264489</v>
      </c>
      <c r="O17" s="55">
        <v>4.8040000000000003</v>
      </c>
      <c r="P17" s="55">
        <v>4.7E-2</v>
      </c>
      <c r="Q17" s="55">
        <v>2.2429999999999999</v>
      </c>
      <c r="R17" s="55">
        <v>0.54100000000000004</v>
      </c>
      <c r="S17" s="55">
        <v>0.69</v>
      </c>
      <c r="T17" s="55">
        <v>1.073</v>
      </c>
      <c r="U17" s="55">
        <v>0.183</v>
      </c>
      <c r="V17" s="55">
        <v>2.7E-2</v>
      </c>
      <c r="W17" s="55">
        <v>1.196</v>
      </c>
      <c r="X17" s="55">
        <v>1.84</v>
      </c>
      <c r="Y17" s="55">
        <v>1.212</v>
      </c>
      <c r="Z17" s="55">
        <v>0.46800000000000003</v>
      </c>
      <c r="AA17" s="55">
        <v>7.0000000000000007E-2</v>
      </c>
      <c r="AB17" s="55">
        <v>1.9E-2</v>
      </c>
      <c r="AC17" s="55"/>
      <c r="AD17" s="55">
        <v>9.4280000000000008</v>
      </c>
      <c r="AE17" s="55">
        <v>5.2969999999999997</v>
      </c>
      <c r="AF17" s="55">
        <v>0.22900000000000001</v>
      </c>
      <c r="AG17" s="55">
        <v>2.5550000000000002</v>
      </c>
      <c r="AH17" s="55">
        <v>0</v>
      </c>
      <c r="AI17" s="55">
        <v>1.2410000000000001</v>
      </c>
      <c r="AJ17" s="55">
        <v>0.106</v>
      </c>
      <c r="AK17" s="55">
        <v>0</v>
      </c>
      <c r="AL17" s="55"/>
      <c r="AM17" s="55">
        <v>16.103000000000002</v>
      </c>
      <c r="AN17" s="55">
        <v>4.8760000000000003</v>
      </c>
      <c r="AO17" s="55">
        <v>7.0000000000000001E-3</v>
      </c>
      <c r="AP17" s="55">
        <v>0.50900000000000001</v>
      </c>
      <c r="AQ17" s="55">
        <v>5.3</v>
      </c>
      <c r="AR17" s="55">
        <v>5.4039999999999999</v>
      </c>
      <c r="AS17" s="55">
        <v>7.0000000000000001E-3</v>
      </c>
      <c r="AT17" s="55">
        <v>1.4493614641786223E-15</v>
      </c>
      <c r="AV17" s="58">
        <v>0.16569999999999999</v>
      </c>
      <c r="AW17" s="58">
        <v>7.0999999999999994E-2</v>
      </c>
      <c r="AX17" s="59">
        <v>9.4500000000000001E-2</v>
      </c>
      <c r="AY17" s="59">
        <v>4.8000000000000001E-2</v>
      </c>
      <c r="AZ17" s="59"/>
      <c r="BA17" s="59"/>
      <c r="BB17" s="59"/>
      <c r="BC17" s="59"/>
      <c r="BE17" s="56">
        <v>195.6975022871238</v>
      </c>
      <c r="BF17" s="56">
        <v>2214.7010955914448</v>
      </c>
      <c r="BH17" s="43">
        <v>66.5</v>
      </c>
      <c r="BI17" s="43">
        <v>4.0999999999999996</v>
      </c>
      <c r="BJ17" s="43">
        <v>29.2</v>
      </c>
      <c r="BK17" s="43">
        <v>0.2</v>
      </c>
      <c r="BM17" s="57">
        <v>413.04064052443124</v>
      </c>
      <c r="BN17" s="57">
        <v>1248.4092863284609</v>
      </c>
      <c r="BO17" s="57">
        <v>62.097801222054542</v>
      </c>
      <c r="BP17" s="57">
        <v>1796.6752746727809</v>
      </c>
      <c r="BQ17" s="57">
        <v>655.60810165281362</v>
      </c>
      <c r="BR17" s="57">
        <v>1946.2815276583549</v>
      </c>
    </row>
    <row r="18" spans="7:70" x14ac:dyDescent="0.25">
      <c r="G18" s="43">
        <v>12</v>
      </c>
      <c r="H18" s="43">
        <v>2014</v>
      </c>
      <c r="I18" s="47">
        <v>2061085</v>
      </c>
      <c r="J18" s="47">
        <v>37332.400000000001</v>
      </c>
      <c r="K18" s="51">
        <v>36211.5</v>
      </c>
      <c r="L18" s="51">
        <f t="shared" si="0"/>
        <v>18112.984180662126</v>
      </c>
      <c r="N18" s="54">
        <v>0.33271891025608202</v>
      </c>
      <c r="O18" s="55">
        <v>4.6139999999999999</v>
      </c>
      <c r="P18" s="55">
        <v>4.3999999999999997E-2</v>
      </c>
      <c r="Q18" s="55">
        <v>2.1829999999999998</v>
      </c>
      <c r="R18" s="55">
        <v>0.51800000000000002</v>
      </c>
      <c r="S18" s="55">
        <v>0.60799999999999998</v>
      </c>
      <c r="T18" s="55">
        <v>1.071</v>
      </c>
      <c r="U18" s="55">
        <v>0.154</v>
      </c>
      <c r="V18" s="55">
        <v>3.5999999999999997E-2</v>
      </c>
      <c r="W18" s="55">
        <v>1.23</v>
      </c>
      <c r="X18" s="55">
        <v>1.8240000000000001</v>
      </c>
      <c r="Y18" s="55">
        <v>1.04</v>
      </c>
      <c r="Z18" s="55">
        <v>0.42699999999999999</v>
      </c>
      <c r="AA18" s="55">
        <v>7.3999999999999996E-2</v>
      </c>
      <c r="AB18" s="55">
        <v>1.9E-2</v>
      </c>
      <c r="AC18" s="55"/>
      <c r="AD18" s="55">
        <v>8.1829999999999998</v>
      </c>
      <c r="AE18" s="55">
        <v>4.3739999999999997</v>
      </c>
      <c r="AF18" s="55">
        <v>0.222</v>
      </c>
      <c r="AG18" s="55">
        <v>2.2610000000000001</v>
      </c>
      <c r="AH18" s="55">
        <v>0</v>
      </c>
      <c r="AI18" s="55">
        <v>1.196</v>
      </c>
      <c r="AJ18" s="55">
        <v>0.13</v>
      </c>
      <c r="AK18" s="55">
        <v>0</v>
      </c>
      <c r="AL18" s="55"/>
      <c r="AM18" s="55">
        <v>17.437000000000001</v>
      </c>
      <c r="AN18" s="55">
        <v>3.7589999999999999</v>
      </c>
      <c r="AO18" s="55">
        <v>4.2000000000000003E-2</v>
      </c>
      <c r="AP18" s="55">
        <v>0.374</v>
      </c>
      <c r="AQ18" s="55">
        <v>6.37</v>
      </c>
      <c r="AR18" s="55">
        <v>6.8849999999999998</v>
      </c>
      <c r="AS18" s="55">
        <v>7.0000000000000001E-3</v>
      </c>
      <c r="AT18" s="55">
        <v>1.4493614641786223E-15</v>
      </c>
      <c r="AV18" s="60">
        <v>0.16320000000000001</v>
      </c>
      <c r="AW18" s="60">
        <v>6.3399999999999998E-2</v>
      </c>
      <c r="AX18" s="59">
        <v>8.4699999999999998E-2</v>
      </c>
      <c r="AY18" s="59">
        <v>4.3799999999999999E-2</v>
      </c>
      <c r="AZ18" s="59"/>
      <c r="BA18" s="59"/>
      <c r="BB18" s="59"/>
      <c r="BC18" s="59"/>
      <c r="BE18" s="56">
        <v>184.63092603931574</v>
      </c>
      <c r="BF18" s="56">
        <v>2029.7316162825502</v>
      </c>
      <c r="BH18" s="43">
        <v>65.400000000000006</v>
      </c>
      <c r="BI18" s="43">
        <v>4.9000000000000004</v>
      </c>
      <c r="BJ18" s="43">
        <v>29.4</v>
      </c>
      <c r="BK18" s="56">
        <v>0.3</v>
      </c>
      <c r="BM18" s="51">
        <v>420.85547225553535</v>
      </c>
      <c r="BN18" s="51">
        <v>1239.8968185726569</v>
      </c>
      <c r="BO18" s="51">
        <v>46.069916916570172</v>
      </c>
      <c r="BP18" s="51">
        <v>1782.5924047004874</v>
      </c>
      <c r="BQ18" s="51">
        <v>589.66274959396196</v>
      </c>
      <c r="BR18" s="51">
        <v>1772.2549918792392</v>
      </c>
    </row>
    <row r="19" spans="7:70" x14ac:dyDescent="0.25">
      <c r="G19" s="43">
        <v>13</v>
      </c>
      <c r="H19" s="43">
        <v>2015</v>
      </c>
      <c r="I19" s="47">
        <v>2062874</v>
      </c>
      <c r="J19" s="47">
        <v>38570</v>
      </c>
      <c r="K19" s="51">
        <v>37050.400000000001</v>
      </c>
      <c r="L19" s="51">
        <f>(J19*1000000)/I19</f>
        <v>18697.215632171428</v>
      </c>
      <c r="U19" s="55"/>
      <c r="AV19" s="60">
        <v>0.16309999999999999</v>
      </c>
      <c r="AW19" s="61">
        <v>6.0900000000000003E-2</v>
      </c>
      <c r="AX19" s="59">
        <v>8.6999999999999994E-2</v>
      </c>
      <c r="AY19" s="59">
        <v>3.7999999999999999E-2</v>
      </c>
      <c r="AZ19" s="59"/>
      <c r="BA19" s="59">
        <v>1.22</v>
      </c>
      <c r="BB19" s="59">
        <v>1.099</v>
      </c>
      <c r="BC19" s="59">
        <v>0.59172000000000002</v>
      </c>
      <c r="BH19" s="43">
        <v>65.099999999999994</v>
      </c>
      <c r="BI19" s="43">
        <v>5</v>
      </c>
      <c r="BJ19" s="43">
        <v>29.6</v>
      </c>
      <c r="BK19" s="43">
        <v>0.3</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cIh/rfHPs/g6P0mtAfSuUQwAz8p85hVQfiLQFXQGFIgJBWP7qgi1wcQvcVr39IjIo3L/q/R7nnEExAbA+HqaMg==" saltValue="KNKmoy+OX1THYUWZQA2sHQ=="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1:O416"/>
  <sheetViews>
    <sheetView showGridLines="0" topLeftCell="A4" zoomScale="80" zoomScaleNormal="80" workbookViewId="0">
      <selection activeCell="F7" sqref="F7"/>
    </sheetView>
  </sheetViews>
  <sheetFormatPr defaultRowHeight="15" x14ac:dyDescent="0.25"/>
  <cols>
    <col min="1" max="1" width="1.7109375" customWidth="1"/>
    <col min="2" max="2" width="2" customWidth="1"/>
    <col min="3" max="3" width="1.85546875" customWidth="1"/>
    <col min="4" max="4" width="1.5703125" customWidth="1"/>
    <col min="5" max="5" width="1.7109375" customWidth="1"/>
    <col min="6" max="6" width="27.42578125" customWidth="1"/>
    <col min="7" max="7" width="3.28515625" customWidth="1"/>
    <col min="8" max="8" width="10.85546875" customWidth="1"/>
    <col min="9" max="9" width="11" customWidth="1"/>
    <col min="10" max="10" width="3.85546875" customWidth="1"/>
    <col min="11" max="11" width="15.42578125" customWidth="1"/>
    <col min="12" max="12" width="11.85546875" customWidth="1"/>
    <col min="13" max="13" width="3.42578125" customWidth="1"/>
    <col min="14" max="14" width="12.140625" customWidth="1"/>
    <col min="15" max="15" width="12.7109375" customWidth="1"/>
    <col min="16" max="16" width="12.28515625" customWidth="1"/>
    <col min="17" max="17" width="16.28515625" customWidth="1"/>
    <col min="18" max="19" width="10.28515625" customWidth="1"/>
    <col min="23" max="23" width="13.5703125" customWidth="1"/>
  </cols>
  <sheetData>
    <row r="1" spans="6:15" ht="4.5" customHeight="1" x14ac:dyDescent="0.25"/>
    <row r="2" spans="6:15" ht="6" customHeight="1" x14ac:dyDescent="0.25"/>
    <row r="3" spans="6:15" ht="6" customHeight="1" x14ac:dyDescent="0.25"/>
    <row r="4" spans="6:15" ht="3.75" customHeight="1" thickBot="1" x14ac:dyDescent="0.3"/>
    <row r="5" spans="6:15" ht="172.5" customHeight="1" thickBot="1" x14ac:dyDescent="0.3">
      <c r="F5" s="75" t="s">
        <v>193</v>
      </c>
      <c r="G5" s="76"/>
      <c r="H5" s="76"/>
      <c r="I5" s="76"/>
      <c r="J5" s="76"/>
      <c r="K5" s="76"/>
      <c r="L5" s="76"/>
      <c r="M5" s="76"/>
      <c r="N5" s="76"/>
      <c r="O5" s="77"/>
    </row>
    <row r="6" spans="6:15" ht="55.5" customHeight="1" thickBot="1" x14ac:dyDescent="0.4">
      <c r="F6" s="91" t="s">
        <v>195</v>
      </c>
      <c r="G6" s="92"/>
      <c r="H6" s="92"/>
      <c r="I6" s="92"/>
      <c r="J6" s="92"/>
      <c r="K6" s="92"/>
      <c r="L6" s="92"/>
      <c r="M6" s="92"/>
      <c r="N6" s="92"/>
      <c r="O6" s="93"/>
    </row>
    <row r="7" spans="6:15" ht="52.5" customHeight="1" thickBot="1" x14ac:dyDescent="0.3">
      <c r="F7" s="37" t="s">
        <v>130</v>
      </c>
      <c r="G7" s="4"/>
      <c r="H7" s="79">
        <v>2013</v>
      </c>
      <c r="I7" s="79"/>
      <c r="J7" s="40"/>
      <c r="K7" s="79">
        <v>2014</v>
      </c>
      <c r="L7" s="79"/>
      <c r="M7" s="40"/>
      <c r="N7" s="80" t="s">
        <v>136</v>
      </c>
      <c r="O7" s="81"/>
    </row>
    <row r="8" spans="6:15" ht="36" customHeight="1" x14ac:dyDescent="0.25">
      <c r="F8" s="14"/>
      <c r="G8" s="24"/>
      <c r="H8" s="24" t="s">
        <v>132</v>
      </c>
      <c r="I8" s="24" t="s">
        <v>133</v>
      </c>
      <c r="J8" s="24"/>
      <c r="K8" s="24" t="s">
        <v>132</v>
      </c>
      <c r="L8" s="24" t="s">
        <v>133</v>
      </c>
      <c r="M8" s="24"/>
      <c r="N8" s="24" t="s">
        <v>134</v>
      </c>
      <c r="O8" s="26" t="s">
        <v>135</v>
      </c>
    </row>
    <row r="9" spans="6:15" ht="15.75" x14ac:dyDescent="0.25">
      <c r="F9" s="14" t="str">
        <f t="shared" ref="F9:F15" ca="1" si="0">INDEX(INDIRECT($F$7&amp;"!H"&amp;7&amp;":BK"&amp;24), F$405,$D409)</f>
        <v>Solid Fuels</v>
      </c>
      <c r="G9" s="42"/>
      <c r="H9" s="16">
        <f t="shared" ref="H9:H15" ca="1" si="1">INDEX(INDIRECT($F$7&amp;"!H"&amp;7&amp;":BK"&amp;24), H$405,$D409)</f>
        <v>875.74199999999996</v>
      </c>
      <c r="I9" s="17">
        <f t="shared" ref="I9:I15" ca="1" si="2">IFERROR(H9/$H$16, "-")</f>
        <v>0.26776171481580457</v>
      </c>
      <c r="J9" s="16"/>
      <c r="K9" s="16">
        <f t="shared" ref="K9:K15" ca="1" si="3">INDEX(INDIRECT($F$7&amp;"!H"&amp;7&amp;":BK"&amp;24), K$405,$D409)</f>
        <v>808.74600000000021</v>
      </c>
      <c r="L9" s="17">
        <f ca="1">IFERROR(K9/$K$16, "-")</f>
        <v>0.25347128089583387</v>
      </c>
      <c r="M9" s="18"/>
      <c r="N9" s="19">
        <f ca="1">IFERROR((K9-H9)/H9, "-")</f>
        <v>-7.6501983460882036E-2</v>
      </c>
      <c r="O9" s="27">
        <f ca="1">L9-I9</f>
        <v>-1.4290433919970702E-2</v>
      </c>
    </row>
    <row r="10" spans="6:15" ht="41.25" customHeight="1" x14ac:dyDescent="0.25">
      <c r="F10" s="14" t="str">
        <f t="shared" ca="1" si="0"/>
        <v>Petroleum and Products</v>
      </c>
      <c r="G10" s="42"/>
      <c r="H10" s="16">
        <f t="shared" ca="1" si="1"/>
        <v>61.048000000000002</v>
      </c>
      <c r="I10" s="17">
        <f t="shared" ca="1" si="2"/>
        <v>1.8665676838698197E-2</v>
      </c>
      <c r="J10" s="16"/>
      <c r="K10" s="16">
        <f t="shared" ca="1" si="3"/>
        <v>57.372</v>
      </c>
      <c r="L10" s="17">
        <f t="shared" ref="L10:L15" ca="1" si="4">K10/$K$16</f>
        <v>1.7981114376523381E-2</v>
      </c>
      <c r="M10" s="18"/>
      <c r="N10" s="19">
        <f t="shared" ref="N10:N15" ca="1" si="5">IFERROR((K10-H10)/H10, "-")</f>
        <v>-6.0214912855458033E-2</v>
      </c>
      <c r="O10" s="27">
        <f t="shared" ref="O10:O15" ca="1" si="6">L10-I10</f>
        <v>-6.8456246217481545E-4</v>
      </c>
    </row>
    <row r="11" spans="6:15" ht="15.75" x14ac:dyDescent="0.25">
      <c r="F11" s="14" t="str">
        <f t="shared" ca="1" si="0"/>
        <v>Gases</v>
      </c>
      <c r="G11" s="42"/>
      <c r="H11" s="16">
        <f t="shared" ca="1" si="1"/>
        <v>542.16500000000019</v>
      </c>
      <c r="I11" s="17">
        <f t="shared" ca="1" si="2"/>
        <v>0.16576917643907765</v>
      </c>
      <c r="J11" s="16"/>
      <c r="K11" s="16">
        <f t="shared" ca="1" si="3"/>
        <v>490.06700000000001</v>
      </c>
      <c r="L11" s="17">
        <f t="shared" ca="1" si="4"/>
        <v>0.1535932297838612</v>
      </c>
      <c r="M11" s="18"/>
      <c r="N11" s="19">
        <f t="shared" ca="1" si="5"/>
        <v>-9.6092517960399818E-2</v>
      </c>
      <c r="O11" s="27">
        <f t="shared" ca="1" si="6"/>
        <v>-1.2175946655216457E-2</v>
      </c>
    </row>
    <row r="12" spans="6:15" ht="15.75" x14ac:dyDescent="0.25">
      <c r="F12" s="14" t="str">
        <f t="shared" ca="1" si="0"/>
        <v>Nuclear</v>
      </c>
      <c r="G12" s="42"/>
      <c r="H12" s="16">
        <f t="shared" ca="1" si="1"/>
        <v>876.82999999999993</v>
      </c>
      <c r="I12" s="17">
        <f t="shared" ca="1" si="2"/>
        <v>0.26809437528626229</v>
      </c>
      <c r="J12" s="16"/>
      <c r="K12" s="16">
        <f t="shared" ca="1" si="3"/>
        <v>876.29300000000001</v>
      </c>
      <c r="L12" s="17">
        <f t="shared" ca="1" si="4"/>
        <v>0.27464136966371755</v>
      </c>
      <c r="M12" s="18"/>
      <c r="N12" s="19">
        <f t="shared" ca="1" si="5"/>
        <v>-6.1243342495115468E-4</v>
      </c>
      <c r="O12" s="27">
        <f t="shared" ca="1" si="6"/>
        <v>6.5469943774552619E-3</v>
      </c>
    </row>
    <row r="13" spans="6:15" ht="15.75" x14ac:dyDescent="0.25">
      <c r="F13" s="14" t="str">
        <f t="shared" ca="1" si="0"/>
        <v>Renewables</v>
      </c>
      <c r="G13" s="42"/>
      <c r="H13" s="16">
        <f t="shared" ca="1" si="1"/>
        <v>889.12699999999995</v>
      </c>
      <c r="I13" s="17">
        <f t="shared" ca="1" si="2"/>
        <v>0.27185423356311772</v>
      </c>
      <c r="J13" s="16"/>
      <c r="K13" s="16">
        <f t="shared" ca="1" si="3"/>
        <v>930.92399999999998</v>
      </c>
      <c r="L13" s="17">
        <f t="shared" ca="1" si="4"/>
        <v>0.29176341978405235</v>
      </c>
      <c r="M13" s="18"/>
      <c r="N13" s="19">
        <f t="shared" ca="1" si="5"/>
        <v>4.7009032455431032E-2</v>
      </c>
      <c r="O13" s="27">
        <f t="shared" ca="1" si="6"/>
        <v>1.9909186220934627E-2</v>
      </c>
    </row>
    <row r="14" spans="6:15" ht="15.75" x14ac:dyDescent="0.25">
      <c r="F14" s="14" t="str">
        <f t="shared" ca="1" si="0"/>
        <v>Wastes non-RES</v>
      </c>
      <c r="G14" s="42"/>
      <c r="H14" s="16">
        <f t="shared" ca="1" si="1"/>
        <v>21.220000000000006</v>
      </c>
      <c r="I14" s="17">
        <f t="shared" ca="1" si="2"/>
        <v>6.4881021903612874E-3</v>
      </c>
      <c r="J14" s="16"/>
      <c r="K14" s="16">
        <f t="shared" ca="1" si="3"/>
        <v>22.613999999999997</v>
      </c>
      <c r="L14" s="17">
        <f t="shared" ca="1" si="4"/>
        <v>7.0875151730931413E-3</v>
      </c>
      <c r="M14" s="18"/>
      <c r="N14" s="19">
        <f t="shared" ca="1" si="5"/>
        <v>6.5692742695569781E-2</v>
      </c>
      <c r="O14" s="27">
        <f t="shared" ca="1" si="6"/>
        <v>5.9941298273185391E-4</v>
      </c>
    </row>
    <row r="15" spans="6:15" ht="15.75" x14ac:dyDescent="0.25">
      <c r="F15" s="14" t="str">
        <f t="shared" ca="1" si="0"/>
        <v>Other</v>
      </c>
      <c r="G15" s="42"/>
      <c r="H15" s="16">
        <f t="shared" ca="1" si="1"/>
        <v>4.4700000000001836</v>
      </c>
      <c r="I15" s="17">
        <f t="shared" ca="1" si="2"/>
        <v>1.3667208666784231E-3</v>
      </c>
      <c r="J15" s="16"/>
      <c r="K15" s="16">
        <f t="shared" ca="1" si="3"/>
        <v>4.6650000000000773</v>
      </c>
      <c r="L15" s="17">
        <f t="shared" ca="1" si="4"/>
        <v>1.4620703229185484E-3</v>
      </c>
      <c r="M15" s="18"/>
      <c r="N15" s="19">
        <f t="shared" ca="1" si="5"/>
        <v>4.3624161073799933E-2</v>
      </c>
      <c r="O15" s="27">
        <f t="shared" ca="1" si="6"/>
        <v>9.5349456240125322E-5</v>
      </c>
    </row>
    <row r="16" spans="6:15" ht="16.5" thickBot="1" x14ac:dyDescent="0.3">
      <c r="F16" s="41" t="s">
        <v>131</v>
      </c>
      <c r="G16" s="11"/>
      <c r="H16" s="12">
        <f ca="1">SUM(H8:H15)</f>
        <v>3270.6019999999999</v>
      </c>
      <c r="I16" s="12"/>
      <c r="J16" s="12"/>
      <c r="K16" s="12">
        <f ca="1">SUM(K8:K15)</f>
        <v>3190.681</v>
      </c>
      <c r="L16" s="13"/>
      <c r="M16" s="13"/>
      <c r="N16" s="13"/>
      <c r="O16" s="33"/>
    </row>
    <row r="17" spans="6:15" x14ac:dyDescent="0.25">
      <c r="F17" s="7"/>
      <c r="G17" s="2"/>
      <c r="H17" s="2"/>
      <c r="I17" s="2"/>
      <c r="J17" s="2"/>
      <c r="K17" s="2"/>
      <c r="L17" s="2"/>
      <c r="M17" s="2"/>
      <c r="N17" s="2"/>
      <c r="O17" s="3"/>
    </row>
    <row r="18" spans="6:15" x14ac:dyDescent="0.25">
      <c r="F18" s="7"/>
      <c r="G18" s="2"/>
      <c r="H18" s="2"/>
      <c r="I18" s="2"/>
      <c r="J18" s="2"/>
      <c r="K18" s="2"/>
      <c r="L18" s="2"/>
      <c r="M18" s="2"/>
      <c r="N18" s="2"/>
      <c r="O18" s="3"/>
    </row>
    <row r="19" spans="6:15" x14ac:dyDescent="0.25">
      <c r="F19" s="7"/>
      <c r="G19" s="2"/>
      <c r="H19" s="2"/>
      <c r="I19" s="2"/>
      <c r="J19" s="2"/>
      <c r="K19" s="2"/>
      <c r="L19" s="2"/>
      <c r="M19" s="2"/>
      <c r="N19" s="2"/>
      <c r="O19" s="3"/>
    </row>
    <row r="20" spans="6:15" ht="18.75" customHeight="1" x14ac:dyDescent="0.25">
      <c r="F20" s="70" t="s">
        <v>158</v>
      </c>
      <c r="G20" s="71"/>
      <c r="H20" s="71"/>
      <c r="I20" s="71"/>
      <c r="J20" s="71"/>
      <c r="K20" s="71"/>
      <c r="L20" s="71"/>
      <c r="M20" s="71"/>
      <c r="N20" s="71">
        <f>K7</f>
        <v>2014</v>
      </c>
      <c r="O20" s="78"/>
    </row>
    <row r="21" spans="6:15" x14ac:dyDescent="0.25">
      <c r="F21" s="7"/>
      <c r="G21" s="2"/>
      <c r="H21" s="2"/>
      <c r="I21" s="2"/>
      <c r="J21" s="2"/>
      <c r="K21" s="2"/>
      <c r="L21" s="2"/>
      <c r="M21" s="2"/>
      <c r="N21" s="2"/>
      <c r="O21" s="3"/>
    </row>
    <row r="22" spans="6:15" x14ac:dyDescent="0.25">
      <c r="F22" s="7"/>
      <c r="G22" s="2"/>
      <c r="H22" s="2"/>
      <c r="I22" s="2"/>
      <c r="J22" s="2"/>
      <c r="K22" s="2"/>
      <c r="L22" s="2"/>
      <c r="M22" s="2"/>
      <c r="N22" s="2"/>
      <c r="O22" s="3"/>
    </row>
    <row r="23" spans="6:15" x14ac:dyDescent="0.25">
      <c r="F23" s="7"/>
      <c r="G23" s="2"/>
      <c r="H23" s="2"/>
      <c r="I23" s="2"/>
      <c r="J23" s="2"/>
      <c r="K23" s="2"/>
      <c r="L23" s="2"/>
      <c r="M23" s="2"/>
      <c r="N23" s="2"/>
      <c r="O23" s="3"/>
    </row>
    <row r="24" spans="6:15" x14ac:dyDescent="0.25">
      <c r="F24" s="7"/>
      <c r="G24" s="2"/>
      <c r="H24" s="2"/>
      <c r="I24" s="2"/>
      <c r="J24" s="2"/>
      <c r="K24" s="2"/>
      <c r="L24" s="2"/>
      <c r="M24" s="2"/>
      <c r="N24" s="2"/>
      <c r="O24" s="3"/>
    </row>
    <row r="25" spans="6:15" x14ac:dyDescent="0.25">
      <c r="F25" s="7"/>
      <c r="G25" s="2"/>
      <c r="H25" s="2"/>
      <c r="I25" s="2"/>
      <c r="J25" s="2"/>
      <c r="K25" s="2"/>
      <c r="L25" s="2"/>
      <c r="M25" s="2"/>
      <c r="N25" s="2"/>
      <c r="O25" s="3"/>
    </row>
    <row r="26" spans="6:15" x14ac:dyDescent="0.25">
      <c r="F26" s="7"/>
      <c r="G26" s="2"/>
      <c r="H26" s="2"/>
      <c r="I26" s="2"/>
      <c r="J26" s="2"/>
      <c r="K26" s="2"/>
      <c r="L26" s="2"/>
      <c r="M26" s="2"/>
      <c r="N26" s="2"/>
      <c r="O26" s="3"/>
    </row>
    <row r="27" spans="6:15" x14ac:dyDescent="0.25">
      <c r="F27" s="7"/>
      <c r="G27" s="2"/>
      <c r="H27" s="2"/>
      <c r="I27" s="2"/>
      <c r="J27" s="2"/>
      <c r="K27" s="2"/>
      <c r="L27" s="2"/>
      <c r="M27" s="2"/>
      <c r="N27" s="2"/>
      <c r="O27" s="3"/>
    </row>
    <row r="28" spans="6:15" x14ac:dyDescent="0.25">
      <c r="F28" s="7"/>
      <c r="G28" s="2"/>
      <c r="H28" s="2"/>
      <c r="I28" s="2"/>
      <c r="J28" s="2"/>
      <c r="K28" s="2"/>
      <c r="L28" s="2"/>
      <c r="M28" s="2"/>
      <c r="N28" s="2"/>
      <c r="O28" s="3"/>
    </row>
    <row r="29" spans="6:15" x14ac:dyDescent="0.25">
      <c r="F29" s="7"/>
      <c r="G29" s="2"/>
      <c r="H29" s="2"/>
      <c r="I29" s="2"/>
      <c r="J29" s="2"/>
      <c r="K29" s="2"/>
      <c r="L29" s="2"/>
      <c r="M29" s="2"/>
      <c r="N29" s="2"/>
      <c r="O29" s="3"/>
    </row>
    <row r="30" spans="6:15" x14ac:dyDescent="0.25">
      <c r="F30" s="7"/>
      <c r="G30" s="2"/>
      <c r="H30" s="2"/>
      <c r="I30" s="2"/>
      <c r="J30" s="2"/>
      <c r="K30" s="2"/>
      <c r="L30" s="2"/>
      <c r="M30" s="2"/>
      <c r="N30" s="2"/>
      <c r="O30" s="3"/>
    </row>
    <row r="31" spans="6:15" x14ac:dyDescent="0.25">
      <c r="F31" s="7"/>
      <c r="G31" s="2"/>
      <c r="H31" s="2"/>
      <c r="I31" s="2"/>
      <c r="J31" s="2"/>
      <c r="K31" s="2"/>
      <c r="L31" s="2"/>
      <c r="M31" s="2"/>
      <c r="N31" s="2"/>
      <c r="O31" s="3"/>
    </row>
    <row r="32" spans="6:15" x14ac:dyDescent="0.25">
      <c r="F32" s="7"/>
      <c r="G32" s="2"/>
      <c r="H32" s="2"/>
      <c r="I32" s="2"/>
      <c r="J32" s="2"/>
      <c r="K32" s="2"/>
      <c r="L32" s="2"/>
      <c r="M32" s="2"/>
      <c r="N32" s="2"/>
      <c r="O32" s="3"/>
    </row>
    <row r="33" spans="6:15" x14ac:dyDescent="0.25">
      <c r="F33" s="7"/>
      <c r="G33" s="2"/>
      <c r="H33" s="2"/>
      <c r="I33" s="2"/>
      <c r="J33" s="2"/>
      <c r="K33" s="2"/>
      <c r="L33" s="2"/>
      <c r="M33" s="2"/>
      <c r="N33" s="2"/>
      <c r="O33" s="3"/>
    </row>
    <row r="34" spans="6:15" x14ac:dyDescent="0.25">
      <c r="F34" s="7"/>
      <c r="G34" s="2"/>
      <c r="H34" s="2"/>
      <c r="I34" s="2"/>
      <c r="J34" s="2"/>
      <c r="K34" s="2"/>
      <c r="L34" s="2"/>
      <c r="M34" s="2"/>
      <c r="N34" s="2"/>
      <c r="O34" s="3"/>
    </row>
    <row r="35" spans="6:15" x14ac:dyDescent="0.25">
      <c r="F35" s="7"/>
      <c r="G35" s="2"/>
      <c r="H35" s="2"/>
      <c r="I35" s="2"/>
      <c r="J35" s="2"/>
      <c r="K35" s="2"/>
      <c r="L35" s="2"/>
      <c r="M35" s="2"/>
      <c r="N35" s="2"/>
      <c r="O35" s="3"/>
    </row>
    <row r="36" spans="6:15" x14ac:dyDescent="0.25">
      <c r="F36" s="7"/>
      <c r="G36" s="2"/>
      <c r="H36" s="2"/>
      <c r="I36" s="2"/>
      <c r="J36" s="2"/>
      <c r="K36" s="2"/>
      <c r="L36" s="2"/>
      <c r="M36" s="2"/>
      <c r="N36" s="2"/>
      <c r="O36" s="3"/>
    </row>
    <row r="37" spans="6:15" x14ac:dyDescent="0.25">
      <c r="F37" s="7"/>
      <c r="G37" s="2"/>
      <c r="H37" s="2"/>
      <c r="I37" s="2"/>
      <c r="J37" s="2"/>
      <c r="K37" s="2"/>
      <c r="L37" s="2"/>
      <c r="M37" s="2"/>
      <c r="N37" s="2"/>
      <c r="O37" s="3"/>
    </row>
    <row r="38" spans="6:15" x14ac:dyDescent="0.25">
      <c r="F38" s="7"/>
      <c r="G38" s="2"/>
      <c r="H38" s="2"/>
      <c r="I38" s="2"/>
      <c r="J38" s="2"/>
      <c r="K38" s="2"/>
      <c r="L38" s="2"/>
      <c r="M38" s="2"/>
      <c r="N38" s="2"/>
      <c r="O38" s="3"/>
    </row>
    <row r="39" spans="6:15" x14ac:dyDescent="0.25">
      <c r="F39" s="7"/>
      <c r="G39" s="2"/>
      <c r="H39" s="2"/>
      <c r="I39" s="2"/>
      <c r="J39" s="2"/>
      <c r="K39" s="2"/>
      <c r="L39" s="2"/>
      <c r="M39" s="2"/>
      <c r="N39" s="2"/>
      <c r="O39" s="3"/>
    </row>
    <row r="40" spans="6:15" ht="15.75" thickBot="1" x14ac:dyDescent="0.3">
      <c r="F40" s="8"/>
      <c r="G40" s="4"/>
      <c r="H40" s="4"/>
      <c r="I40" s="4"/>
      <c r="J40" s="4"/>
      <c r="K40" s="4"/>
      <c r="L40" s="4"/>
      <c r="M40" s="4"/>
      <c r="N40" s="4"/>
      <c r="O40" s="9"/>
    </row>
    <row r="400" spans="3:3" s="43" customFormat="1" ht="21" x14ac:dyDescent="0.35">
      <c r="C400" s="46">
        <v>2015</v>
      </c>
    </row>
    <row r="401" spans="4:15" s="43" customFormat="1" x14ac:dyDescent="0.25"/>
    <row r="402" spans="4:15" s="43" customFormat="1" x14ac:dyDescent="0.25"/>
    <row r="403" spans="4:15" s="43" customFormat="1" x14ac:dyDescent="0.25"/>
    <row r="404" spans="4:15" s="43" customFormat="1" ht="21" x14ac:dyDescent="0.35">
      <c r="F404" s="66" t="s">
        <v>33</v>
      </c>
      <c r="G404" s="66"/>
      <c r="H404" s="66"/>
      <c r="I404" s="66"/>
      <c r="J404" s="66"/>
      <c r="K404" s="66"/>
      <c r="L404" s="66"/>
      <c r="M404" s="66"/>
      <c r="N404" s="66"/>
      <c r="O404" s="66"/>
    </row>
    <row r="405" spans="4:15" s="43" customFormat="1" x14ac:dyDescent="0.25">
      <c r="D405" s="43" t="s">
        <v>129</v>
      </c>
      <c r="F405" s="43">
        <v>2</v>
      </c>
      <c r="H405" s="43">
        <f>H7-2002</f>
        <v>11</v>
      </c>
      <c r="K405" s="43">
        <f>K7-2002</f>
        <v>12</v>
      </c>
    </row>
    <row r="406" spans="4:15" s="43" customFormat="1" x14ac:dyDescent="0.25"/>
    <row r="407" spans="4:15" s="43" customFormat="1" x14ac:dyDescent="0.25"/>
    <row r="408" spans="4:15" s="43" customFormat="1" x14ac:dyDescent="0.25"/>
    <row r="409" spans="4:15" s="43" customFormat="1" x14ac:dyDescent="0.25">
      <c r="D409" s="43">
        <v>33</v>
      </c>
    </row>
    <row r="410" spans="4:15" s="43" customFormat="1" x14ac:dyDescent="0.25">
      <c r="D410" s="43">
        <v>34</v>
      </c>
    </row>
    <row r="411" spans="4:15" s="43" customFormat="1" x14ac:dyDescent="0.25">
      <c r="D411" s="43">
        <v>35</v>
      </c>
    </row>
    <row r="412" spans="4:15" s="43" customFormat="1" x14ac:dyDescent="0.25">
      <c r="D412" s="43">
        <v>36</v>
      </c>
    </row>
    <row r="413" spans="4:15" s="43" customFormat="1" x14ac:dyDescent="0.25">
      <c r="D413" s="43">
        <v>37</v>
      </c>
    </row>
    <row r="414" spans="4:15" s="43" customFormat="1" x14ac:dyDescent="0.25">
      <c r="D414" s="43">
        <v>38</v>
      </c>
    </row>
    <row r="415" spans="4:15" s="43" customFormat="1" x14ac:dyDescent="0.25">
      <c r="D415" s="43">
        <v>39</v>
      </c>
    </row>
    <row r="416" spans="4:15" s="43" customFormat="1" x14ac:dyDescent="0.25"/>
  </sheetData>
  <mergeCells count="8">
    <mergeCell ref="F5:O5"/>
    <mergeCell ref="N20:O20"/>
    <mergeCell ref="F20:M20"/>
    <mergeCell ref="F404:O404"/>
    <mergeCell ref="H7:I7"/>
    <mergeCell ref="K7:L7"/>
    <mergeCell ref="N7:O7"/>
    <mergeCell ref="F6:O6"/>
  </mergeCells>
  <conditionalFormatting sqref="N9:O15">
    <cfRule type="colorScale" priority="1">
      <colorScale>
        <cfvo type="min"/>
        <cfvo type="percentile" val="50"/>
        <cfvo type="max"/>
        <color rgb="FFF8696B"/>
        <color rgb="FFFFEB84"/>
        <color rgb="FF63BE7B"/>
      </colorScale>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lists!$C$1:$C$16</xm:f>
          </x14:formula1>
          <xm:sqref>C400</xm:sqref>
        </x14:dataValidation>
        <x14:dataValidation type="list" allowBlank="1" showInputMessage="1" showErrorMessage="1">
          <x14:formula1>
            <xm:f>lists!$C$1:$C$10</xm:f>
          </x14:formula1>
          <xm:sqref>H7:I7 K7:L7</xm:sqref>
        </x14:dataValidation>
        <x14:dataValidation type="list" allowBlank="1" showInputMessage="1" showErrorMessage="1">
          <x14:formula1>
            <xm:f>lists!$A$1:$A$29</xm:f>
          </x14:formula1>
          <xm:sqref>F7</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R69"/>
  <sheetViews>
    <sheetView topLeftCell="Z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71</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110</v>
      </c>
      <c r="D4" s="51">
        <v>505944</v>
      </c>
      <c r="E4" s="43" t="s">
        <v>76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43296338</v>
      </c>
      <c r="J9" s="47">
        <v>930566</v>
      </c>
      <c r="K9" s="51">
        <v>1025390</v>
      </c>
      <c r="L9" s="51">
        <f>(J9*1000000)/I9</f>
        <v>21492.949357518413</v>
      </c>
      <c r="N9" s="54">
        <v>9.3941949949596606E-2</v>
      </c>
      <c r="O9" s="55">
        <v>97.766000000000005</v>
      </c>
      <c r="P9" s="55">
        <v>1.712</v>
      </c>
      <c r="Q9" s="55">
        <v>53.460999999999999</v>
      </c>
      <c r="R9" s="55">
        <v>17.978000000000002</v>
      </c>
      <c r="S9" s="55">
        <v>3.7879999999999998</v>
      </c>
      <c r="T9" s="55">
        <v>20.827000000000002</v>
      </c>
      <c r="U9" s="55">
        <v>0</v>
      </c>
      <c r="V9" s="55">
        <v>0</v>
      </c>
      <c r="W9" s="55">
        <v>30.98</v>
      </c>
      <c r="X9" s="55">
        <v>39.944000000000003</v>
      </c>
      <c r="Y9" s="55">
        <v>15.132</v>
      </c>
      <c r="Z9" s="55">
        <v>8.4149999999999991</v>
      </c>
      <c r="AA9" s="55">
        <v>3.11</v>
      </c>
      <c r="AB9" s="55">
        <v>0.186</v>
      </c>
      <c r="AC9" s="55"/>
      <c r="AD9" s="55">
        <v>0</v>
      </c>
      <c r="AE9" s="55">
        <v>0</v>
      </c>
      <c r="AF9" s="55">
        <v>0</v>
      </c>
      <c r="AG9" s="55">
        <v>0</v>
      </c>
      <c r="AH9" s="55">
        <v>0</v>
      </c>
      <c r="AI9" s="55">
        <v>0</v>
      </c>
      <c r="AJ9" s="55">
        <v>0</v>
      </c>
      <c r="AK9" s="55">
        <v>0</v>
      </c>
      <c r="AL9" s="55"/>
      <c r="AM9" s="55">
        <v>294.077</v>
      </c>
      <c r="AN9" s="55">
        <v>79.052999999999997</v>
      </c>
      <c r="AO9" s="55">
        <v>24.42</v>
      </c>
      <c r="AP9" s="55">
        <v>80.724999999999994</v>
      </c>
      <c r="AQ9" s="55">
        <v>57.539000000000001</v>
      </c>
      <c r="AR9" s="55">
        <v>46.895000000000003</v>
      </c>
      <c r="AS9" s="55">
        <v>0.45100000000000001</v>
      </c>
      <c r="AT9" s="55">
        <v>4.9940000000000504</v>
      </c>
      <c r="BE9" s="56">
        <v>140.65184954017494</v>
      </c>
      <c r="BF9" s="56">
        <v>2639.4738330224718</v>
      </c>
      <c r="BH9" s="43">
        <v>15.7</v>
      </c>
      <c r="BI9" s="43">
        <v>21.2</v>
      </c>
      <c r="BJ9" s="43">
        <v>62.7</v>
      </c>
      <c r="BK9" s="43">
        <v>0.3</v>
      </c>
      <c r="BM9" s="57">
        <v>4737.5234620768852</v>
      </c>
      <c r="BN9" s="57">
        <v>24772.312983662941</v>
      </c>
      <c r="BO9" s="57">
        <v>343.217962909157</v>
      </c>
      <c r="BP9" s="57">
        <v>34221.075761918415</v>
      </c>
      <c r="BQ9" s="57">
        <v>3531.8620426101079</v>
      </c>
      <c r="BR9" s="57">
        <v>37596.218137957389</v>
      </c>
    </row>
    <row r="10" spans="1:70" x14ac:dyDescent="0.25">
      <c r="G10" s="43">
        <v>4</v>
      </c>
      <c r="H10" s="43">
        <v>2006</v>
      </c>
      <c r="I10" s="47">
        <v>44009971</v>
      </c>
      <c r="J10" s="47">
        <v>1007974</v>
      </c>
      <c r="K10" s="51">
        <v>1068191</v>
      </c>
      <c r="L10" s="51">
        <f t="shared" ref="L10:L24" si="0">(J10*1000000)/I10</f>
        <v>22903.309797681984</v>
      </c>
      <c r="N10" s="54">
        <v>0.113901423758219</v>
      </c>
      <c r="O10" s="55">
        <v>95.474000000000004</v>
      </c>
      <c r="P10" s="55">
        <v>1.5860000000000001</v>
      </c>
      <c r="Q10" s="55">
        <v>53.253</v>
      </c>
      <c r="R10" s="55">
        <v>15.468</v>
      </c>
      <c r="S10" s="55">
        <v>4.0049999999999999</v>
      </c>
      <c r="T10" s="55">
        <v>21.163</v>
      </c>
      <c r="U10" s="55">
        <v>0</v>
      </c>
      <c r="V10" s="55">
        <v>0</v>
      </c>
      <c r="W10" s="55">
        <v>25.38</v>
      </c>
      <c r="X10" s="55">
        <v>41.085999999999999</v>
      </c>
      <c r="Y10" s="55">
        <v>15.577999999999999</v>
      </c>
      <c r="Z10" s="55">
        <v>8.9269999999999996</v>
      </c>
      <c r="AA10" s="55">
        <v>2.8109999999999999</v>
      </c>
      <c r="AB10" s="55">
        <v>1.6919999999999999</v>
      </c>
      <c r="AC10" s="55"/>
      <c r="AD10" s="55">
        <v>0</v>
      </c>
      <c r="AE10" s="55">
        <v>0</v>
      </c>
      <c r="AF10" s="55">
        <v>0</v>
      </c>
      <c r="AG10" s="55">
        <v>0</v>
      </c>
      <c r="AH10" s="55">
        <v>0</v>
      </c>
      <c r="AI10" s="55">
        <v>0</v>
      </c>
      <c r="AJ10" s="55">
        <v>0</v>
      </c>
      <c r="AK10" s="55">
        <v>0</v>
      </c>
      <c r="AL10" s="55"/>
      <c r="AM10" s="55">
        <v>299.45400000000001</v>
      </c>
      <c r="AN10" s="55">
        <v>66.739000000000004</v>
      </c>
      <c r="AO10" s="55">
        <v>23.829000000000001</v>
      </c>
      <c r="AP10" s="55">
        <v>91.808999999999997</v>
      </c>
      <c r="AQ10" s="55">
        <v>60.125999999999998</v>
      </c>
      <c r="AR10" s="55">
        <v>56.021000000000001</v>
      </c>
      <c r="AS10" s="55">
        <v>0.60099999999999998</v>
      </c>
      <c r="AT10" s="55">
        <v>0.32900000000000684</v>
      </c>
      <c r="BE10" s="56">
        <v>135.21645473515503</v>
      </c>
      <c r="BF10" s="56">
        <v>2579.5236724661963</v>
      </c>
      <c r="BH10" s="43">
        <v>19.5</v>
      </c>
      <c r="BI10" s="43">
        <v>18.600000000000001</v>
      </c>
      <c r="BJ10" s="43">
        <v>61.8</v>
      </c>
      <c r="BK10" s="43">
        <v>0.1</v>
      </c>
      <c r="BM10" s="57">
        <v>5024.0793084300603</v>
      </c>
      <c r="BN10" s="57">
        <v>25133.447979363711</v>
      </c>
      <c r="BO10" s="57">
        <v>231.79284100297363</v>
      </c>
      <c r="BP10" s="57">
        <v>34901.738798127451</v>
      </c>
      <c r="BQ10" s="57">
        <v>3834.5992165854591</v>
      </c>
      <c r="BR10" s="57">
        <v>33665.946307442442</v>
      </c>
    </row>
    <row r="11" spans="1:70" x14ac:dyDescent="0.25">
      <c r="G11" s="43">
        <v>5</v>
      </c>
      <c r="H11" s="43">
        <v>2007</v>
      </c>
      <c r="I11" s="47">
        <v>44784666</v>
      </c>
      <c r="J11" s="47">
        <v>1080807</v>
      </c>
      <c r="K11" s="51">
        <v>1108450</v>
      </c>
      <c r="L11" s="51">
        <f t="shared" si="0"/>
        <v>24133.41655824786</v>
      </c>
      <c r="N11" s="54">
        <v>0.112655936092958</v>
      </c>
      <c r="O11" s="55">
        <v>98.123999999999995</v>
      </c>
      <c r="P11" s="55">
        <v>1.7330000000000001</v>
      </c>
      <c r="Q11" s="55">
        <v>54.512999999999998</v>
      </c>
      <c r="R11" s="55">
        <v>16.04</v>
      </c>
      <c r="S11" s="55">
        <v>4.2750000000000004</v>
      </c>
      <c r="T11" s="55">
        <v>21.564</v>
      </c>
      <c r="U11" s="55">
        <v>0</v>
      </c>
      <c r="V11" s="55">
        <v>0</v>
      </c>
      <c r="W11" s="55">
        <v>27.449000000000002</v>
      </c>
      <c r="X11" s="55">
        <v>42.328000000000003</v>
      </c>
      <c r="Y11" s="55">
        <v>15.624000000000001</v>
      </c>
      <c r="Z11" s="55">
        <v>8.8179999999999996</v>
      </c>
      <c r="AA11" s="55">
        <v>2.9420000000000002</v>
      </c>
      <c r="AB11" s="55">
        <v>0.96199999999999997</v>
      </c>
      <c r="AC11" s="55"/>
      <c r="AD11" s="55">
        <v>0</v>
      </c>
      <c r="AE11" s="55">
        <v>0</v>
      </c>
      <c r="AF11" s="55">
        <v>0</v>
      </c>
      <c r="AG11" s="55">
        <v>0</v>
      </c>
      <c r="AH11" s="55">
        <v>0</v>
      </c>
      <c r="AI11" s="55">
        <v>0</v>
      </c>
      <c r="AJ11" s="55">
        <v>0</v>
      </c>
      <c r="AK11" s="55">
        <v>0</v>
      </c>
      <c r="AL11" s="55"/>
      <c r="AM11" s="55">
        <v>305.05200000000002</v>
      </c>
      <c r="AN11" s="55">
        <v>72.795000000000002</v>
      </c>
      <c r="AO11" s="55">
        <v>18.507999999999999</v>
      </c>
      <c r="AP11" s="55">
        <v>96.088999999999999</v>
      </c>
      <c r="AQ11" s="55">
        <v>55.103000000000002</v>
      </c>
      <c r="AR11" s="55">
        <v>61.496000000000002</v>
      </c>
      <c r="AS11" s="55">
        <v>0.73699999999999999</v>
      </c>
      <c r="AT11" s="55">
        <v>0.32400000000003548</v>
      </c>
      <c r="BE11" s="56">
        <v>131.97167215481076</v>
      </c>
      <c r="BF11" s="56">
        <v>2601.1094622788546</v>
      </c>
      <c r="BH11" s="43">
        <v>16.2</v>
      </c>
      <c r="BI11" s="43">
        <v>19.2</v>
      </c>
      <c r="BJ11" s="43">
        <v>64.400000000000006</v>
      </c>
      <c r="BK11" s="43">
        <v>0.2</v>
      </c>
      <c r="BM11" s="57">
        <v>5520.3400018835628</v>
      </c>
      <c r="BN11" s="57">
        <v>25458.985382631126</v>
      </c>
      <c r="BO11" s="57">
        <v>425.08908024072883</v>
      </c>
      <c r="BP11" s="57">
        <v>35892.256616031336</v>
      </c>
      <c r="BQ11" s="57">
        <v>3894.9078054839019</v>
      </c>
      <c r="BR11" s="57">
        <v>34573.480462405656</v>
      </c>
    </row>
    <row r="12" spans="1:70" x14ac:dyDescent="0.25">
      <c r="G12" s="43">
        <v>6</v>
      </c>
      <c r="H12" s="43">
        <v>2008</v>
      </c>
      <c r="I12" s="47">
        <v>45668939</v>
      </c>
      <c r="J12" s="47">
        <v>1116207</v>
      </c>
      <c r="K12" s="51">
        <v>1120820</v>
      </c>
      <c r="L12" s="51">
        <f t="shared" si="0"/>
        <v>24441.272874765058</v>
      </c>
      <c r="N12" s="54">
        <v>0.116530114967295</v>
      </c>
      <c r="O12" s="55">
        <v>94.635999999999996</v>
      </c>
      <c r="P12" s="55">
        <v>1.5740000000000001</v>
      </c>
      <c r="Q12" s="55">
        <v>51.722000000000001</v>
      </c>
      <c r="R12" s="55">
        <v>15.006</v>
      </c>
      <c r="S12" s="55">
        <v>4.4000000000000004</v>
      </c>
      <c r="T12" s="55">
        <v>21.934000000000001</v>
      </c>
      <c r="U12" s="55">
        <v>0</v>
      </c>
      <c r="V12" s="55">
        <v>0</v>
      </c>
      <c r="W12" s="55">
        <v>25.832000000000001</v>
      </c>
      <c r="X12" s="55">
        <v>40.530999999999999</v>
      </c>
      <c r="Y12" s="55">
        <v>15.494999999999999</v>
      </c>
      <c r="Z12" s="55">
        <v>9.2959999999999994</v>
      </c>
      <c r="AA12" s="55">
        <v>2.6949999999999998</v>
      </c>
      <c r="AB12" s="55">
        <v>0.78600000000000003</v>
      </c>
      <c r="AC12" s="55"/>
      <c r="AD12" s="55">
        <v>0</v>
      </c>
      <c r="AE12" s="55">
        <v>0</v>
      </c>
      <c r="AF12" s="55">
        <v>0</v>
      </c>
      <c r="AG12" s="55">
        <v>0</v>
      </c>
      <c r="AH12" s="55">
        <v>0</v>
      </c>
      <c r="AI12" s="55">
        <v>0</v>
      </c>
      <c r="AJ12" s="55">
        <v>0</v>
      </c>
      <c r="AK12" s="55">
        <v>0</v>
      </c>
      <c r="AL12" s="55"/>
      <c r="AM12" s="55">
        <v>313.75799999999998</v>
      </c>
      <c r="AN12" s="55">
        <v>48.713999999999999</v>
      </c>
      <c r="AO12" s="55">
        <v>18.001999999999999</v>
      </c>
      <c r="AP12" s="55">
        <v>122.057</v>
      </c>
      <c r="AQ12" s="55">
        <v>58.972999999999999</v>
      </c>
      <c r="AR12" s="55">
        <v>64.923000000000002</v>
      </c>
      <c r="AS12" s="55">
        <v>0.78200000000000003</v>
      </c>
      <c r="AT12" s="55">
        <v>0.30699999999999861</v>
      </c>
      <c r="BE12" s="56">
        <v>126.49577987544833</v>
      </c>
      <c r="BF12" s="56">
        <v>2463.464049541893</v>
      </c>
      <c r="BH12" s="43">
        <v>15</v>
      </c>
      <c r="BI12" s="43">
        <v>19.600000000000001</v>
      </c>
      <c r="BJ12" s="43">
        <v>65.2</v>
      </c>
      <c r="BK12" s="43">
        <v>0.2</v>
      </c>
      <c r="BM12" s="57">
        <v>6124.4472051739185</v>
      </c>
      <c r="BN12" s="57">
        <v>25790.111779879622</v>
      </c>
      <c r="BO12" s="57">
        <v>662.62619367688853</v>
      </c>
      <c r="BP12" s="57">
        <v>34253.167096589284</v>
      </c>
      <c r="BQ12" s="57">
        <v>3790.5321486576859</v>
      </c>
      <c r="BR12" s="57">
        <v>32528.348141778926</v>
      </c>
    </row>
    <row r="13" spans="1:70" x14ac:dyDescent="0.25">
      <c r="G13" s="43">
        <v>7</v>
      </c>
      <c r="H13" s="43">
        <v>2009</v>
      </c>
      <c r="I13" s="47">
        <v>46239273</v>
      </c>
      <c r="J13" s="47">
        <v>1079034</v>
      </c>
      <c r="K13" s="51">
        <v>1080764</v>
      </c>
      <c r="L13" s="51">
        <f t="shared" si="0"/>
        <v>23335.877274714072</v>
      </c>
      <c r="N13" s="54">
        <v>0.133088415790342</v>
      </c>
      <c r="O13" s="55">
        <v>87.769000000000005</v>
      </c>
      <c r="P13" s="55">
        <v>1.1659999999999999</v>
      </c>
      <c r="Q13" s="55">
        <v>47.744</v>
      </c>
      <c r="R13" s="55">
        <v>13.255000000000001</v>
      </c>
      <c r="S13" s="55">
        <v>4.9859999999999998</v>
      </c>
      <c r="T13" s="55">
        <v>20.617000000000001</v>
      </c>
      <c r="U13" s="55">
        <v>0</v>
      </c>
      <c r="V13" s="55">
        <v>0</v>
      </c>
      <c r="W13" s="55">
        <v>21.204999999999998</v>
      </c>
      <c r="X13" s="55">
        <v>37.911000000000001</v>
      </c>
      <c r="Y13" s="55">
        <v>15.923</v>
      </c>
      <c r="Z13" s="55">
        <v>9.4049999999999994</v>
      </c>
      <c r="AA13" s="55">
        <v>2.359</v>
      </c>
      <c r="AB13" s="55">
        <v>0.96499999999999997</v>
      </c>
      <c r="AC13" s="55"/>
      <c r="AD13" s="55">
        <v>0</v>
      </c>
      <c r="AE13" s="55">
        <v>0</v>
      </c>
      <c r="AF13" s="55">
        <v>0</v>
      </c>
      <c r="AG13" s="55">
        <v>0</v>
      </c>
      <c r="AH13" s="55">
        <v>0</v>
      </c>
      <c r="AI13" s="55">
        <v>0</v>
      </c>
      <c r="AJ13" s="55">
        <v>0</v>
      </c>
      <c r="AK13" s="55">
        <v>0</v>
      </c>
      <c r="AL13" s="55"/>
      <c r="AM13" s="55">
        <v>294.62</v>
      </c>
      <c r="AN13" s="55">
        <v>35.909999999999997</v>
      </c>
      <c r="AO13" s="55">
        <v>19.242000000000001</v>
      </c>
      <c r="AP13" s="55">
        <v>108.774</v>
      </c>
      <c r="AQ13" s="55">
        <v>52.761000000000003</v>
      </c>
      <c r="AR13" s="55">
        <v>76.831000000000003</v>
      </c>
      <c r="AS13" s="55">
        <v>0.76100000000000001</v>
      </c>
      <c r="AT13" s="55">
        <v>0.34100000000003228</v>
      </c>
      <c r="BE13" s="56">
        <v>120.77197241951066</v>
      </c>
      <c r="BF13" s="56">
        <v>2366.4404741584053</v>
      </c>
      <c r="BH13" s="43">
        <v>14.3</v>
      </c>
      <c r="BI13" s="43">
        <v>20.399999999999999</v>
      </c>
      <c r="BJ13" s="43">
        <v>65</v>
      </c>
      <c r="BK13" s="43">
        <v>0.2</v>
      </c>
      <c r="BM13" s="57">
        <v>6792.0232671643562</v>
      </c>
      <c r="BN13" s="57">
        <v>24399.398108340498</v>
      </c>
      <c r="BO13" s="57">
        <v>1110.0430870153923</v>
      </c>
      <c r="BP13" s="57">
        <v>32157.332569026465</v>
      </c>
      <c r="BQ13" s="57">
        <v>3931.7091812362664</v>
      </c>
      <c r="BR13" s="57">
        <v>29542.084169293972</v>
      </c>
    </row>
    <row r="14" spans="1:70" x14ac:dyDescent="0.25">
      <c r="G14" s="43">
        <v>8</v>
      </c>
      <c r="H14" s="43">
        <v>2010</v>
      </c>
      <c r="I14" s="47">
        <v>46486619</v>
      </c>
      <c r="J14" s="47">
        <v>1080913</v>
      </c>
      <c r="K14" s="51">
        <v>1080913</v>
      </c>
      <c r="L14" s="51">
        <f t="shared" si="0"/>
        <v>23252.131973719148</v>
      </c>
      <c r="N14" s="54">
        <v>0.125938853931467</v>
      </c>
      <c r="O14" s="55">
        <v>89.084000000000003</v>
      </c>
      <c r="P14" s="55">
        <v>1.2609999999999999</v>
      </c>
      <c r="Q14" s="55">
        <v>46.786999999999999</v>
      </c>
      <c r="R14" s="55">
        <v>14.645</v>
      </c>
      <c r="S14" s="55">
        <v>5.343</v>
      </c>
      <c r="T14" s="55">
        <v>21.048999999999999</v>
      </c>
      <c r="U14" s="55">
        <v>0</v>
      </c>
      <c r="V14" s="55">
        <v>0</v>
      </c>
      <c r="W14" s="55">
        <v>21.449000000000002</v>
      </c>
      <c r="X14" s="55">
        <v>37.192</v>
      </c>
      <c r="Y14" s="55">
        <v>16.920000000000002</v>
      </c>
      <c r="Z14" s="55">
        <v>9.7970000000000006</v>
      </c>
      <c r="AA14" s="55">
        <v>2.2400000000000002</v>
      </c>
      <c r="AB14" s="55">
        <v>1.4870000000000001</v>
      </c>
      <c r="AC14" s="55"/>
      <c r="AD14" s="55">
        <v>0</v>
      </c>
      <c r="AE14" s="55">
        <v>0</v>
      </c>
      <c r="AF14" s="55">
        <v>0</v>
      </c>
      <c r="AG14" s="55">
        <v>0</v>
      </c>
      <c r="AH14" s="55">
        <v>0</v>
      </c>
      <c r="AI14" s="55">
        <v>0</v>
      </c>
      <c r="AJ14" s="55">
        <v>0</v>
      </c>
      <c r="AK14" s="55">
        <v>0</v>
      </c>
      <c r="AL14" s="55"/>
      <c r="AM14" s="55">
        <v>301.52699999999999</v>
      </c>
      <c r="AN14" s="55">
        <v>25.334</v>
      </c>
      <c r="AO14" s="55">
        <v>16.562000000000001</v>
      </c>
      <c r="AP14" s="55">
        <v>95.84</v>
      </c>
      <c r="AQ14" s="55">
        <v>61.99</v>
      </c>
      <c r="AR14" s="55">
        <v>100.983</v>
      </c>
      <c r="AS14" s="55">
        <v>0.65900000000000003</v>
      </c>
      <c r="AT14" s="55">
        <v>0.1589999999999836</v>
      </c>
      <c r="BE14" s="56">
        <v>120.5027601666369</v>
      </c>
      <c r="BF14" s="56">
        <v>2274.6529160940627</v>
      </c>
      <c r="BH14" s="43">
        <v>13.7</v>
      </c>
      <c r="BI14" s="43">
        <v>21.2</v>
      </c>
      <c r="BJ14" s="43">
        <v>65</v>
      </c>
      <c r="BK14" s="43">
        <v>0.1</v>
      </c>
      <c r="BM14" s="57">
        <v>7424.9777463198652</v>
      </c>
      <c r="BN14" s="57">
        <v>24934.393809114361</v>
      </c>
      <c r="BO14" s="57">
        <v>1477.5411583854959</v>
      </c>
      <c r="BP14" s="57">
        <v>31379.607337345948</v>
      </c>
      <c r="BQ14" s="57">
        <v>3930.7776822394189</v>
      </c>
      <c r="BR14" s="57">
        <v>31211.794926913157</v>
      </c>
    </row>
    <row r="15" spans="1:70" x14ac:dyDescent="0.25">
      <c r="G15" s="43">
        <v>9</v>
      </c>
      <c r="H15" s="43">
        <v>2011</v>
      </c>
      <c r="I15" s="47">
        <v>46667174</v>
      </c>
      <c r="J15" s="47">
        <v>1070413</v>
      </c>
      <c r="K15" s="51">
        <v>1070103</v>
      </c>
      <c r="L15" s="51">
        <f t="shared" si="0"/>
        <v>22937.172068743654</v>
      </c>
      <c r="N15" s="54">
        <v>0.1361523</v>
      </c>
      <c r="O15" s="55">
        <v>86.671000000000006</v>
      </c>
      <c r="P15" s="55">
        <v>1.639</v>
      </c>
      <c r="Q15" s="55">
        <v>43.999000000000002</v>
      </c>
      <c r="R15" s="55">
        <v>14.31</v>
      </c>
      <c r="S15" s="55">
        <v>5.7850000000000001</v>
      </c>
      <c r="T15" s="55">
        <v>20.937999999999999</v>
      </c>
      <c r="U15" s="55">
        <v>0</v>
      </c>
      <c r="V15" s="55">
        <v>0</v>
      </c>
      <c r="W15" s="55">
        <v>21.370999999999999</v>
      </c>
      <c r="X15" s="55">
        <v>36.036999999999999</v>
      </c>
      <c r="Y15" s="55">
        <v>15.627000000000001</v>
      </c>
      <c r="Z15" s="55">
        <v>10.202999999999999</v>
      </c>
      <c r="AA15" s="55">
        <v>2.4009999999999998</v>
      </c>
      <c r="AB15" s="55">
        <v>1.032</v>
      </c>
      <c r="AC15" s="55"/>
      <c r="AD15" s="55">
        <v>0</v>
      </c>
      <c r="AE15" s="55">
        <v>0</v>
      </c>
      <c r="AF15" s="55">
        <v>0</v>
      </c>
      <c r="AG15" s="55">
        <v>0</v>
      </c>
      <c r="AH15" s="55">
        <v>0</v>
      </c>
      <c r="AI15" s="55">
        <v>0</v>
      </c>
      <c r="AJ15" s="55">
        <v>0</v>
      </c>
      <c r="AK15" s="55">
        <v>0</v>
      </c>
      <c r="AL15" s="55"/>
      <c r="AM15" s="55">
        <v>293.84800000000001</v>
      </c>
      <c r="AN15" s="55">
        <v>43.98</v>
      </c>
      <c r="AO15" s="55">
        <v>14.692</v>
      </c>
      <c r="AP15" s="55">
        <v>86.653999999999996</v>
      </c>
      <c r="AQ15" s="55">
        <v>57.718000000000004</v>
      </c>
      <c r="AR15" s="55">
        <v>89.837999999999994</v>
      </c>
      <c r="AS15" s="55">
        <v>0.79500000000000004</v>
      </c>
      <c r="AT15" s="55">
        <v>0.17100000000006499</v>
      </c>
      <c r="BE15" s="56">
        <v>120.07816070041855</v>
      </c>
      <c r="BF15" s="56">
        <v>2318.3801076492655</v>
      </c>
      <c r="BH15" s="43">
        <v>13.8</v>
      </c>
      <c r="BI15" s="43">
        <v>20.6</v>
      </c>
      <c r="BJ15" s="43">
        <v>65.400000000000006</v>
      </c>
      <c r="BK15" s="43">
        <v>0.1</v>
      </c>
      <c r="BM15" s="57">
        <v>7745.2847396446386</v>
      </c>
      <c r="BN15" s="57">
        <v>24543.594153052451</v>
      </c>
      <c r="BO15" s="57">
        <v>108.06824326906795</v>
      </c>
      <c r="BP15" s="57">
        <v>29871.405369255757</v>
      </c>
      <c r="BQ15" s="57">
        <v>4093.5989299703833</v>
      </c>
      <c r="BR15" s="57">
        <v>30066.329893952421</v>
      </c>
    </row>
    <row r="16" spans="1:70" x14ac:dyDescent="0.25">
      <c r="G16" s="43">
        <v>10</v>
      </c>
      <c r="H16" s="43">
        <v>2012</v>
      </c>
      <c r="I16" s="47">
        <v>46818219</v>
      </c>
      <c r="J16" s="47">
        <v>1039758</v>
      </c>
      <c r="K16" s="51">
        <v>1038751</v>
      </c>
      <c r="L16" s="51">
        <f t="shared" si="0"/>
        <v>22208.405663615697</v>
      </c>
      <c r="N16" s="54">
        <v>0.141265437625226</v>
      </c>
      <c r="O16" s="55">
        <v>83.152000000000001</v>
      </c>
      <c r="P16" s="55">
        <v>1.2549999999999999</v>
      </c>
      <c r="Q16" s="55">
        <v>40.073999999999998</v>
      </c>
      <c r="R16" s="55">
        <v>14.909000000000001</v>
      </c>
      <c r="S16" s="55">
        <v>6.2569999999999997</v>
      </c>
      <c r="T16" s="55">
        <v>20.658000000000001</v>
      </c>
      <c r="U16" s="55">
        <v>0</v>
      </c>
      <c r="V16" s="55">
        <v>0</v>
      </c>
      <c r="W16" s="55">
        <v>20.774000000000001</v>
      </c>
      <c r="X16" s="55">
        <v>33.347999999999999</v>
      </c>
      <c r="Y16" s="55">
        <v>15.525</v>
      </c>
      <c r="Z16" s="55">
        <v>10.045</v>
      </c>
      <c r="AA16" s="55">
        <v>2.714</v>
      </c>
      <c r="AB16" s="55">
        <v>0.746</v>
      </c>
      <c r="AC16" s="55"/>
      <c r="AD16" s="55">
        <v>0</v>
      </c>
      <c r="AE16" s="55">
        <v>0</v>
      </c>
      <c r="AF16" s="55">
        <v>0</v>
      </c>
      <c r="AG16" s="55">
        <v>0</v>
      </c>
      <c r="AH16" s="55">
        <v>0</v>
      </c>
      <c r="AI16" s="55">
        <v>0</v>
      </c>
      <c r="AJ16" s="55">
        <v>0</v>
      </c>
      <c r="AK16" s="55">
        <v>0</v>
      </c>
      <c r="AL16" s="55"/>
      <c r="AM16" s="55">
        <v>297.55900000000003</v>
      </c>
      <c r="AN16" s="55">
        <v>55.073999999999998</v>
      </c>
      <c r="AO16" s="55">
        <v>15.321</v>
      </c>
      <c r="AP16" s="55">
        <v>74.224999999999994</v>
      </c>
      <c r="AQ16" s="55">
        <v>61.47</v>
      </c>
      <c r="AR16" s="55">
        <v>90.578999999999994</v>
      </c>
      <c r="AS16" s="55">
        <v>0.71499999999999997</v>
      </c>
      <c r="AT16" s="55">
        <v>0.17500000000004323</v>
      </c>
      <c r="BE16" s="56">
        <v>122.91867190371406</v>
      </c>
      <c r="BF16" s="56">
        <v>2290.1564523885736</v>
      </c>
      <c r="BH16" s="43">
        <v>13.6</v>
      </c>
      <c r="BI16" s="43">
        <v>21.2</v>
      </c>
      <c r="BJ16" s="43">
        <v>65</v>
      </c>
      <c r="BK16" s="43">
        <v>0.2</v>
      </c>
      <c r="BM16" s="57">
        <v>8136.0266631577124</v>
      </c>
      <c r="BN16" s="57">
        <v>24311.521926053309</v>
      </c>
      <c r="BO16" s="57">
        <v>114.09201819515195</v>
      </c>
      <c r="BP16" s="57">
        <v>27455.46479411484</v>
      </c>
      <c r="BQ16" s="57">
        <v>4169.3130792012989</v>
      </c>
      <c r="BR16" s="57">
        <v>29514.035062577623</v>
      </c>
    </row>
    <row r="17" spans="7:70" x14ac:dyDescent="0.25">
      <c r="G17" s="43">
        <v>11</v>
      </c>
      <c r="H17" s="43">
        <v>2013</v>
      </c>
      <c r="I17" s="47">
        <v>46727890</v>
      </c>
      <c r="J17" s="47">
        <v>1025634</v>
      </c>
      <c r="K17" s="51">
        <v>1021031</v>
      </c>
      <c r="L17" s="51">
        <f t="shared" si="0"/>
        <v>21949.075808901278</v>
      </c>
      <c r="N17" s="54">
        <v>0.14121392244286901</v>
      </c>
      <c r="O17" s="55">
        <v>80.771000000000001</v>
      </c>
      <c r="P17" s="55">
        <v>1.556</v>
      </c>
      <c r="Q17" s="55">
        <v>39.337000000000003</v>
      </c>
      <c r="R17" s="55">
        <v>15.045999999999999</v>
      </c>
      <c r="S17" s="55">
        <v>5.0469999999999997</v>
      </c>
      <c r="T17" s="55">
        <v>19.783999999999999</v>
      </c>
      <c r="U17" s="55">
        <v>0</v>
      </c>
      <c r="V17" s="55">
        <v>0</v>
      </c>
      <c r="W17" s="55">
        <v>20.8</v>
      </c>
      <c r="X17" s="55">
        <v>31.777999999999999</v>
      </c>
      <c r="Y17" s="55">
        <v>14.882</v>
      </c>
      <c r="Z17" s="55">
        <v>9.6150000000000002</v>
      </c>
      <c r="AA17" s="55">
        <v>2.859</v>
      </c>
      <c r="AB17" s="55">
        <v>0.83899999999999997</v>
      </c>
      <c r="AC17" s="55"/>
      <c r="AD17" s="55">
        <v>0</v>
      </c>
      <c r="AE17" s="55">
        <v>0</v>
      </c>
      <c r="AF17" s="55">
        <v>0</v>
      </c>
      <c r="AG17" s="55">
        <v>0</v>
      </c>
      <c r="AH17" s="55">
        <v>0</v>
      </c>
      <c r="AI17" s="55">
        <v>0</v>
      </c>
      <c r="AJ17" s="55">
        <v>0</v>
      </c>
      <c r="AK17" s="55">
        <v>0</v>
      </c>
      <c r="AL17" s="55"/>
      <c r="AM17" s="55">
        <v>285.63200000000001</v>
      </c>
      <c r="AN17" s="55">
        <v>39.941000000000003</v>
      </c>
      <c r="AO17" s="55">
        <v>13.763</v>
      </c>
      <c r="AP17" s="55">
        <v>58.927</v>
      </c>
      <c r="AQ17" s="55">
        <v>56.725999999999999</v>
      </c>
      <c r="AR17" s="55">
        <v>115.593</v>
      </c>
      <c r="AS17" s="55">
        <v>0.68200000000000005</v>
      </c>
      <c r="AT17" s="55">
        <v>1.6320278461989801E-14</v>
      </c>
      <c r="AV17" s="58">
        <v>0.2273</v>
      </c>
      <c r="AW17" s="58">
        <v>8.9200000000000002E-2</v>
      </c>
      <c r="AX17" s="59">
        <v>0.1202</v>
      </c>
      <c r="AY17" s="59">
        <v>3.7699999999999997E-2</v>
      </c>
      <c r="AZ17" s="59"/>
      <c r="BA17" s="59"/>
      <c r="BB17" s="59"/>
      <c r="BC17" s="59"/>
      <c r="BE17" s="56">
        <v>116.45943941286694</v>
      </c>
      <c r="BF17" s="56">
        <v>2224.4765740934731</v>
      </c>
      <c r="BH17" s="43">
        <v>14.3</v>
      </c>
      <c r="BI17" s="43">
        <v>20</v>
      </c>
      <c r="BJ17" s="43">
        <v>65.400000000000006</v>
      </c>
      <c r="BK17" s="43">
        <v>0.3</v>
      </c>
      <c r="BM17" s="57">
        <v>8674.4553469877555</v>
      </c>
      <c r="BN17" s="57">
        <v>23619.432502149612</v>
      </c>
      <c r="BO17" s="57">
        <v>123.58724059525207</v>
      </c>
      <c r="BP17" s="57">
        <v>26203.640011464602</v>
      </c>
      <c r="BQ17" s="57">
        <v>4153.2387503582686</v>
      </c>
      <c r="BR17" s="57">
        <v>29410.972222222223</v>
      </c>
    </row>
    <row r="18" spans="7:70" x14ac:dyDescent="0.25">
      <c r="G18" s="43">
        <v>12</v>
      </c>
      <c r="H18" s="43">
        <v>2014</v>
      </c>
      <c r="I18" s="47">
        <v>46512199</v>
      </c>
      <c r="J18" s="47">
        <v>1037025</v>
      </c>
      <c r="K18" s="51">
        <v>1035111</v>
      </c>
      <c r="L18" s="51">
        <f t="shared" si="0"/>
        <v>22295.7637414649</v>
      </c>
      <c r="N18" s="54">
        <v>0.15815637980340799</v>
      </c>
      <c r="O18" s="55">
        <v>79.224999999999994</v>
      </c>
      <c r="P18" s="55">
        <v>1.2969999999999999</v>
      </c>
      <c r="Q18" s="55">
        <v>38.796999999999997</v>
      </c>
      <c r="R18" s="55">
        <v>14.519</v>
      </c>
      <c r="S18" s="55">
        <v>5.1029999999999998</v>
      </c>
      <c r="T18" s="55">
        <v>19.510000000000002</v>
      </c>
      <c r="U18" s="55">
        <v>0</v>
      </c>
      <c r="V18" s="55">
        <v>0</v>
      </c>
      <c r="W18" s="55">
        <v>20.006</v>
      </c>
      <c r="X18" s="55">
        <v>31.98</v>
      </c>
      <c r="Y18" s="55">
        <v>14.709</v>
      </c>
      <c r="Z18" s="55">
        <v>8.8450000000000006</v>
      </c>
      <c r="AA18" s="55">
        <v>2.7770000000000001</v>
      </c>
      <c r="AB18" s="55">
        <v>0.90700000000000003</v>
      </c>
      <c r="AC18" s="55"/>
      <c r="AD18" s="55">
        <v>0</v>
      </c>
      <c r="AE18" s="55">
        <v>0</v>
      </c>
      <c r="AF18" s="55">
        <v>0</v>
      </c>
      <c r="AG18" s="55">
        <v>0</v>
      </c>
      <c r="AH18" s="55">
        <v>0</v>
      </c>
      <c r="AI18" s="55">
        <v>0</v>
      </c>
      <c r="AJ18" s="55">
        <v>0</v>
      </c>
      <c r="AK18" s="55">
        <v>0</v>
      </c>
      <c r="AL18" s="55"/>
      <c r="AM18" s="55">
        <v>278.74900000000002</v>
      </c>
      <c r="AN18" s="55">
        <v>43.807000000000002</v>
      </c>
      <c r="AO18" s="55">
        <v>14.121</v>
      </c>
      <c r="AP18" s="55">
        <v>48.761000000000003</v>
      </c>
      <c r="AQ18" s="55">
        <v>57.305</v>
      </c>
      <c r="AR18" s="55">
        <v>114.069</v>
      </c>
      <c r="AS18" s="55">
        <v>0.68600000000000005</v>
      </c>
      <c r="AT18" s="55">
        <v>3.5416114485542494E-14</v>
      </c>
      <c r="AV18" s="60">
        <v>0.23669999999999999</v>
      </c>
      <c r="AW18" s="60">
        <v>9.5899999999999999E-2</v>
      </c>
      <c r="AX18" s="59">
        <v>0.1167</v>
      </c>
      <c r="AY18" s="59">
        <v>3.7400000000000003E-2</v>
      </c>
      <c r="AZ18" s="59"/>
      <c r="BA18" s="59"/>
      <c r="BB18" s="59"/>
      <c r="BC18" s="59"/>
      <c r="BE18" s="56">
        <v>112.34644929336343</v>
      </c>
      <c r="BF18" s="56">
        <v>2289.2218754553014</v>
      </c>
      <c r="BH18" s="43">
        <v>13.4</v>
      </c>
      <c r="BI18" s="43">
        <v>19.7</v>
      </c>
      <c r="BJ18" s="43">
        <v>66.5</v>
      </c>
      <c r="BK18" s="56">
        <v>0.4</v>
      </c>
      <c r="BM18" s="51">
        <v>8823.5672918520268</v>
      </c>
      <c r="BN18" s="51">
        <v>23348.40928632846</v>
      </c>
      <c r="BO18" s="51">
        <v>119.74830320707488</v>
      </c>
      <c r="BP18" s="51">
        <v>26317.168243049586</v>
      </c>
      <c r="BQ18" s="51">
        <v>4471.1403494655478</v>
      </c>
      <c r="BR18" s="51">
        <v>28270.376162019293</v>
      </c>
    </row>
    <row r="19" spans="7:70" x14ac:dyDescent="0.25">
      <c r="G19" s="43">
        <v>13</v>
      </c>
      <c r="H19" s="43">
        <v>2015</v>
      </c>
      <c r="I19" s="47">
        <v>46449565</v>
      </c>
      <c r="J19" s="47">
        <v>1075639</v>
      </c>
      <c r="K19" s="51">
        <v>1068283</v>
      </c>
      <c r="L19" s="51">
        <f>(J19*1000000)/I19</f>
        <v>23157.138285363922</v>
      </c>
      <c r="U19" s="55"/>
      <c r="AV19" s="60">
        <v>0.23699999999999999</v>
      </c>
      <c r="AW19" s="61">
        <v>9.3100000000000002E-2</v>
      </c>
      <c r="AX19" s="59">
        <v>0.1133</v>
      </c>
      <c r="AY19" s="59">
        <v>3.1699999999999999E-2</v>
      </c>
      <c r="AZ19" s="59"/>
      <c r="BA19" s="59">
        <v>1.1406800000000001</v>
      </c>
      <c r="BB19" s="59">
        <v>1.00597</v>
      </c>
      <c r="BC19" s="59">
        <v>0.58759000000000006</v>
      </c>
      <c r="BH19" s="43">
        <v>12.7</v>
      </c>
      <c r="BI19" s="43">
        <v>21</v>
      </c>
      <c r="BJ19" s="43">
        <v>65.900000000000006</v>
      </c>
      <c r="BK19" s="43">
        <v>0.5</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dm2yUMrSEmbI99ysS4kixKO1gwSfdClZJTjd8tY6EuGKQr/Kx5gs+du+tIl9zYk2S7G/eUgvY1eNNKwMaXWuRQ==" saltValue="segNHtiBOwmDADv2N6+r/A=="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topLeftCell="AU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72</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111</v>
      </c>
      <c r="D4" s="51">
        <v>438574</v>
      </c>
      <c r="E4" s="43" t="s">
        <v>112</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9011392</v>
      </c>
      <c r="J9" s="47">
        <v>313218</v>
      </c>
      <c r="K9" s="51">
        <v>341165.1</v>
      </c>
      <c r="L9" s="51">
        <f>(J9*1000000)/I9</f>
        <v>34758.004090821931</v>
      </c>
      <c r="N9" s="54">
        <v>0.51879890122306105</v>
      </c>
      <c r="O9" s="55">
        <v>33.658999999999999</v>
      </c>
      <c r="P9" s="55">
        <v>1.3460000000000001</v>
      </c>
      <c r="Q9" s="55">
        <v>11.423</v>
      </c>
      <c r="R9" s="55">
        <v>0.76400000000000001</v>
      </c>
      <c r="S9" s="55">
        <v>4.7140000000000004</v>
      </c>
      <c r="T9" s="55">
        <v>11.238</v>
      </c>
      <c r="U9" s="55">
        <v>4.1740000000000004</v>
      </c>
      <c r="V9" s="55">
        <v>0</v>
      </c>
      <c r="W9" s="55">
        <v>12.631</v>
      </c>
      <c r="X9" s="55">
        <v>8.609</v>
      </c>
      <c r="Y9" s="55">
        <v>7.3049999999999997</v>
      </c>
      <c r="Z9" s="55">
        <v>4.2969999999999997</v>
      </c>
      <c r="AA9" s="55">
        <v>0.79700000000000004</v>
      </c>
      <c r="AB9" s="55">
        <v>1.9E-2</v>
      </c>
      <c r="AC9" s="55"/>
      <c r="AD9" s="55">
        <v>181.066</v>
      </c>
      <c r="AE9" s="55">
        <v>15.71</v>
      </c>
      <c r="AF9" s="55">
        <v>10.458</v>
      </c>
      <c r="AG9" s="55">
        <v>12.558999999999999</v>
      </c>
      <c r="AH9" s="55">
        <v>0</v>
      </c>
      <c r="AI9" s="55">
        <v>104.869</v>
      </c>
      <c r="AJ9" s="55">
        <v>14.01</v>
      </c>
      <c r="AK9" s="55">
        <v>23.46</v>
      </c>
      <c r="AL9" s="55"/>
      <c r="AM9" s="55">
        <v>158.43600000000001</v>
      </c>
      <c r="AN9" s="55">
        <v>1.169</v>
      </c>
      <c r="AO9" s="55">
        <v>1.379</v>
      </c>
      <c r="AP9" s="55">
        <v>1.3420000000000001</v>
      </c>
      <c r="AQ9" s="55">
        <v>72.376999999999995</v>
      </c>
      <c r="AR9" s="55">
        <v>81.302999999999997</v>
      </c>
      <c r="AS9" s="55">
        <v>0.86599999999999999</v>
      </c>
      <c r="AT9" s="55">
        <v>1.3877787807814457E-14</v>
      </c>
      <c r="BE9" s="56">
        <v>149.4666779290489</v>
      </c>
      <c r="BF9" s="56">
        <v>1093.9878240150608</v>
      </c>
      <c r="BH9" s="43">
        <v>50.2</v>
      </c>
      <c r="BI9" s="43">
        <v>10.1</v>
      </c>
      <c r="BJ9" s="43">
        <v>39.5</v>
      </c>
      <c r="BK9" s="43">
        <v>0.2</v>
      </c>
      <c r="BM9" s="57">
        <v>6605.233704391946</v>
      </c>
      <c r="BN9" s="57">
        <v>12981.341358555461</v>
      </c>
      <c r="BO9" s="57">
        <v>290.27212461368617</v>
      </c>
      <c r="BP9" s="57">
        <v>7540.4046551065248</v>
      </c>
      <c r="BQ9" s="57">
        <v>7670.3042552784937</v>
      </c>
      <c r="BR9" s="57">
        <v>14784.734966083883</v>
      </c>
    </row>
    <row r="10" spans="1:70" x14ac:dyDescent="0.25">
      <c r="G10" s="43">
        <v>4</v>
      </c>
      <c r="H10" s="43">
        <v>2006</v>
      </c>
      <c r="I10" s="47">
        <v>9047752</v>
      </c>
      <c r="J10" s="47">
        <v>334876.5</v>
      </c>
      <c r="K10" s="51">
        <v>357159.4</v>
      </c>
      <c r="L10" s="51">
        <f t="shared" ref="L10:L24" si="0">(J10*1000000)/I10</f>
        <v>37012.121906082306</v>
      </c>
      <c r="N10" s="54">
        <v>0.56353579425461198</v>
      </c>
      <c r="O10" s="55">
        <v>33.219000000000001</v>
      </c>
      <c r="P10" s="55">
        <v>1.202</v>
      </c>
      <c r="Q10" s="55">
        <v>10.769</v>
      </c>
      <c r="R10" s="55">
        <v>0.75700000000000001</v>
      </c>
      <c r="S10" s="55">
        <v>5.0629999999999997</v>
      </c>
      <c r="T10" s="55">
        <v>11.247</v>
      </c>
      <c r="U10" s="55">
        <v>4.18</v>
      </c>
      <c r="V10" s="55">
        <v>0</v>
      </c>
      <c r="W10" s="55">
        <v>12.664</v>
      </c>
      <c r="X10" s="55">
        <v>8.6669999999999998</v>
      </c>
      <c r="Y10" s="55">
        <v>7.0039999999999996</v>
      </c>
      <c r="Z10" s="55">
        <v>4.0839999999999996</v>
      </c>
      <c r="AA10" s="55">
        <v>0.78300000000000003</v>
      </c>
      <c r="AB10" s="55">
        <v>1.7000000000000001E-2</v>
      </c>
      <c r="AC10" s="55"/>
      <c r="AD10" s="55">
        <v>181.42099999999999</v>
      </c>
      <c r="AE10" s="55">
        <v>15.824</v>
      </c>
      <c r="AF10" s="55">
        <v>11.167999999999999</v>
      </c>
      <c r="AG10" s="55">
        <v>11.516</v>
      </c>
      <c r="AH10" s="55">
        <v>0</v>
      </c>
      <c r="AI10" s="55">
        <v>106.435</v>
      </c>
      <c r="AJ10" s="55">
        <v>14.516999999999999</v>
      </c>
      <c r="AK10" s="55">
        <v>21.960999999999999</v>
      </c>
      <c r="AL10" s="55"/>
      <c r="AM10" s="55">
        <v>143.41900000000001</v>
      </c>
      <c r="AN10" s="55">
        <v>1.333</v>
      </c>
      <c r="AO10" s="55">
        <v>1.669</v>
      </c>
      <c r="AP10" s="55">
        <v>1.24</v>
      </c>
      <c r="AQ10" s="55">
        <v>66.977000000000004</v>
      </c>
      <c r="AR10" s="55">
        <v>71.203999999999994</v>
      </c>
      <c r="AS10" s="55">
        <v>0.996</v>
      </c>
      <c r="AT10" s="55">
        <v>9.3258734068513149E-15</v>
      </c>
      <c r="BE10" s="56">
        <v>138.81428209748418</v>
      </c>
      <c r="BF10" s="56">
        <v>1123.3389927186913</v>
      </c>
      <c r="BH10" s="43">
        <v>50.8</v>
      </c>
      <c r="BI10" s="43">
        <v>9.6999999999999993</v>
      </c>
      <c r="BJ10" s="43">
        <v>38.5</v>
      </c>
      <c r="BK10" s="43">
        <v>1</v>
      </c>
      <c r="BM10" s="57">
        <v>6644.676392305053</v>
      </c>
      <c r="BN10" s="57">
        <v>12839.724849527083</v>
      </c>
      <c r="BO10" s="57">
        <v>360.8087196214376</v>
      </c>
      <c r="BP10" s="57">
        <v>7611.6995965892802</v>
      </c>
      <c r="BQ10" s="57">
        <v>8111.2096130696482</v>
      </c>
      <c r="BR10" s="57">
        <v>14393.423977261869</v>
      </c>
    </row>
    <row r="11" spans="1:70" x14ac:dyDescent="0.25">
      <c r="G11" s="43">
        <v>5</v>
      </c>
      <c r="H11" s="43">
        <v>2007</v>
      </c>
      <c r="I11" s="47">
        <v>9113257</v>
      </c>
      <c r="J11" s="47">
        <v>356434.3</v>
      </c>
      <c r="K11" s="51">
        <v>369320.5</v>
      </c>
      <c r="L11" s="51">
        <f t="shared" si="0"/>
        <v>39111.626062998112</v>
      </c>
      <c r="N11" s="54">
        <v>0.58745762159488701</v>
      </c>
      <c r="O11" s="55">
        <v>33.325000000000003</v>
      </c>
      <c r="P11" s="55">
        <v>1.2689999999999999</v>
      </c>
      <c r="Q11" s="55">
        <v>10.6</v>
      </c>
      <c r="R11" s="55">
        <v>0.76200000000000001</v>
      </c>
      <c r="S11" s="55">
        <v>5.3289999999999997</v>
      </c>
      <c r="T11" s="55">
        <v>11.271000000000001</v>
      </c>
      <c r="U11" s="55">
        <v>4.093</v>
      </c>
      <c r="V11" s="55">
        <v>0</v>
      </c>
      <c r="W11" s="55">
        <v>12.797000000000001</v>
      </c>
      <c r="X11" s="55">
        <v>8.8439999999999994</v>
      </c>
      <c r="Y11" s="55">
        <v>6.7309999999999999</v>
      </c>
      <c r="Z11" s="55">
        <v>4.1790000000000003</v>
      </c>
      <c r="AA11" s="55">
        <v>0.75800000000000001</v>
      </c>
      <c r="AB11" s="55">
        <v>1.4999999999999999E-2</v>
      </c>
      <c r="AC11" s="55"/>
      <c r="AD11" s="55">
        <v>177.46600000000001</v>
      </c>
      <c r="AE11" s="55">
        <v>14.339</v>
      </c>
      <c r="AF11" s="55">
        <v>7.1369999999999996</v>
      </c>
      <c r="AG11" s="55">
        <v>13.326000000000001</v>
      </c>
      <c r="AH11" s="55">
        <v>0</v>
      </c>
      <c r="AI11" s="55">
        <v>109.639</v>
      </c>
      <c r="AJ11" s="55">
        <v>11.186</v>
      </c>
      <c r="AK11" s="55">
        <v>21.838999999999999</v>
      </c>
      <c r="AL11" s="55"/>
      <c r="AM11" s="55">
        <v>148.92599999999999</v>
      </c>
      <c r="AN11" s="55">
        <v>1.004</v>
      </c>
      <c r="AO11" s="55">
        <v>1.077</v>
      </c>
      <c r="AP11" s="55">
        <v>1.5249999999999999</v>
      </c>
      <c r="AQ11" s="55">
        <v>66.968999999999994</v>
      </c>
      <c r="AR11" s="55">
        <v>77.531000000000006</v>
      </c>
      <c r="AS11" s="55">
        <v>0.82</v>
      </c>
      <c r="AT11" s="55">
        <v>-6.7723604502134549E-15</v>
      </c>
      <c r="BE11" s="56">
        <v>134.18650317041937</v>
      </c>
      <c r="BF11" s="56">
        <v>1111.804658178296</v>
      </c>
      <c r="BH11" s="43">
        <v>51.3</v>
      </c>
      <c r="BI11" s="43">
        <v>8.5</v>
      </c>
      <c r="BJ11" s="43">
        <v>39.799999999999997</v>
      </c>
      <c r="BK11" s="43">
        <v>0.4</v>
      </c>
      <c r="BM11" s="57">
        <v>6862.4055660813892</v>
      </c>
      <c r="BN11" s="57">
        <v>12909.63026655202</v>
      </c>
      <c r="BO11" s="57">
        <v>436.92521814002635</v>
      </c>
      <c r="BP11" s="57">
        <v>7709.9056205216393</v>
      </c>
      <c r="BQ11" s="57">
        <v>8452.3184236170819</v>
      </c>
      <c r="BR11" s="57">
        <v>14387.962829846181</v>
      </c>
    </row>
    <row r="12" spans="1:70" x14ac:dyDescent="0.25">
      <c r="G12" s="43">
        <v>6</v>
      </c>
      <c r="H12" s="43">
        <v>2008</v>
      </c>
      <c r="I12" s="47">
        <v>9182927</v>
      </c>
      <c r="J12" s="47">
        <v>352317.1</v>
      </c>
      <c r="K12" s="51">
        <v>367263.2</v>
      </c>
      <c r="L12" s="51">
        <f t="shared" si="0"/>
        <v>38366.536072866526</v>
      </c>
      <c r="N12" s="54">
        <v>0.61058123844672696</v>
      </c>
      <c r="O12" s="55">
        <v>32.420999999999999</v>
      </c>
      <c r="P12" s="55">
        <v>1.22</v>
      </c>
      <c r="Q12" s="55">
        <v>10.115</v>
      </c>
      <c r="R12" s="55">
        <v>0.69099999999999995</v>
      </c>
      <c r="S12" s="55">
        <v>5.2709999999999999</v>
      </c>
      <c r="T12" s="55">
        <v>11.061999999999999</v>
      </c>
      <c r="U12" s="55">
        <v>4.0629999999999997</v>
      </c>
      <c r="V12" s="55">
        <v>0</v>
      </c>
      <c r="W12" s="55">
        <v>12.208</v>
      </c>
      <c r="X12" s="55">
        <v>8.7219999999999995</v>
      </c>
      <c r="Y12" s="55">
        <v>6.6379999999999999</v>
      </c>
      <c r="Z12" s="55">
        <v>4.1269999999999998</v>
      </c>
      <c r="AA12" s="55">
        <v>0.71899999999999997</v>
      </c>
      <c r="AB12" s="55">
        <v>7.0000000000000001E-3</v>
      </c>
      <c r="AC12" s="55"/>
      <c r="AD12" s="55">
        <v>177.63200000000001</v>
      </c>
      <c r="AE12" s="55">
        <v>15.288</v>
      </c>
      <c r="AF12" s="55">
        <v>4.0629999999999997</v>
      </c>
      <c r="AG12" s="55">
        <v>11.789</v>
      </c>
      <c r="AH12" s="55">
        <v>0</v>
      </c>
      <c r="AI12" s="55">
        <v>113.372</v>
      </c>
      <c r="AJ12" s="55">
        <v>12.089</v>
      </c>
      <c r="AK12" s="55">
        <v>21.030999999999999</v>
      </c>
      <c r="AL12" s="55"/>
      <c r="AM12" s="55">
        <v>150.036</v>
      </c>
      <c r="AN12" s="55">
        <v>1.1299999999999999</v>
      </c>
      <c r="AO12" s="55">
        <v>0.873</v>
      </c>
      <c r="AP12" s="55">
        <v>1.708</v>
      </c>
      <c r="AQ12" s="55">
        <v>63.889000000000003</v>
      </c>
      <c r="AR12" s="55">
        <v>81.548000000000002</v>
      </c>
      <c r="AS12" s="55">
        <v>0.88800000000000001</v>
      </c>
      <c r="AT12" s="55">
        <v>-2.3203661214665772E-14</v>
      </c>
      <c r="BE12" s="56">
        <v>134.25201906878763</v>
      </c>
      <c r="BF12" s="56">
        <v>1080.6898628970105</v>
      </c>
      <c r="BH12" s="43">
        <v>51.2</v>
      </c>
      <c r="BI12" s="43">
        <v>8.4</v>
      </c>
      <c r="BJ12" s="43">
        <v>40</v>
      </c>
      <c r="BK12" s="43">
        <v>0.4</v>
      </c>
      <c r="BM12" s="57">
        <v>6813.7639140383053</v>
      </c>
      <c r="BN12" s="57">
        <v>12719.948409286329</v>
      </c>
      <c r="BO12" s="57">
        <v>477.60586982235071</v>
      </c>
      <c r="BP12" s="57">
        <v>7540.4243708799077</v>
      </c>
      <c r="BQ12" s="57">
        <v>8461.5474615458115</v>
      </c>
      <c r="BR12" s="57">
        <v>13858.184511321295</v>
      </c>
    </row>
    <row r="13" spans="1:70" x14ac:dyDescent="0.25">
      <c r="G13" s="43">
        <v>7</v>
      </c>
      <c r="H13" s="43">
        <v>2009</v>
      </c>
      <c r="I13" s="47">
        <v>9256347</v>
      </c>
      <c r="J13" s="47">
        <v>309678.7</v>
      </c>
      <c r="K13" s="51">
        <v>348221.8</v>
      </c>
      <c r="L13" s="51">
        <f t="shared" si="0"/>
        <v>33455.8222590402</v>
      </c>
      <c r="N13" s="54">
        <v>0.63634388876493597</v>
      </c>
      <c r="O13" s="55">
        <v>31.437000000000001</v>
      </c>
      <c r="P13" s="55">
        <v>0.73699999999999999</v>
      </c>
      <c r="Q13" s="55">
        <v>9.7870000000000008</v>
      </c>
      <c r="R13" s="55">
        <v>0.58399999999999996</v>
      </c>
      <c r="S13" s="55">
        <v>5.46</v>
      </c>
      <c r="T13" s="55">
        <v>10.609</v>
      </c>
      <c r="U13" s="55">
        <v>4.26</v>
      </c>
      <c r="V13" s="55">
        <v>0</v>
      </c>
      <c r="W13" s="55">
        <v>11.045999999999999</v>
      </c>
      <c r="X13" s="55">
        <v>8.4770000000000003</v>
      </c>
      <c r="Y13" s="55">
        <v>6.95</v>
      </c>
      <c r="Z13" s="55">
        <v>4.2359999999999998</v>
      </c>
      <c r="AA13" s="55">
        <v>0.71899999999999997</v>
      </c>
      <c r="AB13" s="55">
        <v>8.9999999999999993E-3</v>
      </c>
      <c r="AC13" s="55"/>
      <c r="AD13" s="55">
        <v>187.154</v>
      </c>
      <c r="AE13" s="55">
        <v>14.462999999999999</v>
      </c>
      <c r="AF13" s="55">
        <v>6.1180000000000003</v>
      </c>
      <c r="AG13" s="55">
        <v>19.817</v>
      </c>
      <c r="AH13" s="55">
        <v>0</v>
      </c>
      <c r="AI13" s="55">
        <v>113.405</v>
      </c>
      <c r="AJ13" s="55">
        <v>13.196</v>
      </c>
      <c r="AK13" s="55">
        <v>20.155000000000001</v>
      </c>
      <c r="AL13" s="55"/>
      <c r="AM13" s="55">
        <v>136.72900000000001</v>
      </c>
      <c r="AN13" s="55">
        <v>1.2250000000000001</v>
      </c>
      <c r="AO13" s="55">
        <v>0.73</v>
      </c>
      <c r="AP13" s="55">
        <v>1.923</v>
      </c>
      <c r="AQ13" s="55">
        <v>52.173000000000002</v>
      </c>
      <c r="AR13" s="55">
        <v>79.929000000000002</v>
      </c>
      <c r="AS13" s="55">
        <v>0.749</v>
      </c>
      <c r="AT13" s="55">
        <v>-4.7739590058881731E-15</v>
      </c>
      <c r="BE13" s="56">
        <v>130.53126625030293</v>
      </c>
      <c r="BF13" s="56">
        <v>1085.7119534034409</v>
      </c>
      <c r="BH13" s="43">
        <v>50.8</v>
      </c>
      <c r="BI13" s="43">
        <v>8.6999999999999993</v>
      </c>
      <c r="BJ13" s="43">
        <v>40.1</v>
      </c>
      <c r="BK13" s="43">
        <v>0.4</v>
      </c>
      <c r="BM13" s="57">
        <v>7079.7055453597477</v>
      </c>
      <c r="BN13" s="57">
        <v>12148.667239896819</v>
      </c>
      <c r="BO13" s="57">
        <v>506.73918976766862</v>
      </c>
      <c r="BP13" s="57">
        <v>7395.7784014072795</v>
      </c>
      <c r="BQ13" s="57">
        <v>8707.7221744530434</v>
      </c>
      <c r="BR13" s="57">
        <v>13683.988057705168</v>
      </c>
    </row>
    <row r="14" spans="1:70" x14ac:dyDescent="0.25">
      <c r="G14" s="43">
        <v>8</v>
      </c>
      <c r="H14" s="43">
        <v>2010</v>
      </c>
      <c r="I14" s="47">
        <v>9340682</v>
      </c>
      <c r="J14" s="47">
        <v>369076.6</v>
      </c>
      <c r="K14" s="51">
        <v>369076.6</v>
      </c>
      <c r="L14" s="51">
        <f t="shared" si="0"/>
        <v>39512.810734805018</v>
      </c>
      <c r="N14" s="54">
        <v>0.60949766607243305</v>
      </c>
      <c r="O14" s="55">
        <v>34.076999999999998</v>
      </c>
      <c r="P14" s="55">
        <v>1.202</v>
      </c>
      <c r="Q14" s="55">
        <v>10.038</v>
      </c>
      <c r="R14" s="55">
        <v>0.72799999999999998</v>
      </c>
      <c r="S14" s="55">
        <v>5.6849999999999996</v>
      </c>
      <c r="T14" s="55">
        <v>11.282999999999999</v>
      </c>
      <c r="U14" s="55">
        <v>5.141</v>
      </c>
      <c r="V14" s="55">
        <v>0</v>
      </c>
      <c r="W14" s="55">
        <v>12.205</v>
      </c>
      <c r="X14" s="55">
        <v>8.5950000000000006</v>
      </c>
      <c r="Y14" s="55">
        <v>8.0350000000000001</v>
      </c>
      <c r="Z14" s="55">
        <v>4.55</v>
      </c>
      <c r="AA14" s="55">
        <v>0.68400000000000005</v>
      </c>
      <c r="AB14" s="55">
        <v>8.0000000000000002E-3</v>
      </c>
      <c r="AC14" s="55"/>
      <c r="AD14" s="55">
        <v>224.23</v>
      </c>
      <c r="AE14" s="55">
        <v>15.246</v>
      </c>
      <c r="AF14" s="55">
        <v>14.975</v>
      </c>
      <c r="AG14" s="55">
        <v>23.521999999999998</v>
      </c>
      <c r="AH14" s="55">
        <v>0</v>
      </c>
      <c r="AI14" s="55">
        <v>136.536</v>
      </c>
      <c r="AJ14" s="55">
        <v>13.813000000000001</v>
      </c>
      <c r="AK14" s="55">
        <v>20.138000000000002</v>
      </c>
      <c r="AL14" s="55"/>
      <c r="AM14" s="55">
        <v>148.56299999999999</v>
      </c>
      <c r="AN14" s="55">
        <v>1.77</v>
      </c>
      <c r="AO14" s="55">
        <v>1.774</v>
      </c>
      <c r="AP14" s="55">
        <v>3.782</v>
      </c>
      <c r="AQ14" s="55">
        <v>57.828000000000003</v>
      </c>
      <c r="AR14" s="55">
        <v>82.203999999999994</v>
      </c>
      <c r="AS14" s="55">
        <v>1.2050000000000001</v>
      </c>
      <c r="AT14" s="55">
        <v>-1.5987211554602254E-14</v>
      </c>
      <c r="BE14" s="56">
        <v>137.59425558385385</v>
      </c>
      <c r="BF14" s="56">
        <v>1086.2477311304963</v>
      </c>
      <c r="BH14" s="43">
        <v>51</v>
      </c>
      <c r="BI14" s="43">
        <v>9.1999999999999993</v>
      </c>
      <c r="BJ14" s="43">
        <v>39.4</v>
      </c>
      <c r="BK14" s="43">
        <v>0.3</v>
      </c>
      <c r="BM14" s="57">
        <v>7247.034864249963</v>
      </c>
      <c r="BN14" s="57">
        <v>12943.938091143595</v>
      </c>
      <c r="BO14" s="57">
        <v>540.57059293010013</v>
      </c>
      <c r="BP14" s="57">
        <v>7480.798225106525</v>
      </c>
      <c r="BQ14" s="57">
        <v>9466.5046145027227</v>
      </c>
      <c r="BR14" s="57">
        <v>15531.650310499665</v>
      </c>
    </row>
    <row r="15" spans="1:70" x14ac:dyDescent="0.25">
      <c r="G15" s="43">
        <v>9</v>
      </c>
      <c r="H15" s="43">
        <v>2011</v>
      </c>
      <c r="I15" s="47">
        <v>9415570</v>
      </c>
      <c r="J15" s="47">
        <v>404945.5</v>
      </c>
      <c r="K15" s="51">
        <v>378910.3</v>
      </c>
      <c r="L15" s="51">
        <f t="shared" si="0"/>
        <v>43008.070674425449</v>
      </c>
      <c r="N15" s="54">
        <v>0.62488540000000004</v>
      </c>
      <c r="O15" s="55">
        <v>32.398000000000003</v>
      </c>
      <c r="P15" s="55">
        <v>1.198</v>
      </c>
      <c r="Q15" s="55">
        <v>9.6620000000000008</v>
      </c>
      <c r="R15" s="55">
        <v>0.72</v>
      </c>
      <c r="S15" s="55">
        <v>5.9669999999999996</v>
      </c>
      <c r="T15" s="55">
        <v>10.715999999999999</v>
      </c>
      <c r="U15" s="55">
        <v>4.1349999999999998</v>
      </c>
      <c r="V15" s="55">
        <v>0</v>
      </c>
      <c r="W15" s="55">
        <v>11.887</v>
      </c>
      <c r="X15" s="55">
        <v>8.5459999999999994</v>
      </c>
      <c r="Y15" s="55">
        <v>7.4660000000000002</v>
      </c>
      <c r="Z15" s="55">
        <v>4.0250000000000004</v>
      </c>
      <c r="AA15" s="55">
        <v>0.47499999999999998</v>
      </c>
      <c r="AB15" s="55">
        <v>0</v>
      </c>
      <c r="AC15" s="55"/>
      <c r="AD15" s="55">
        <v>178.46</v>
      </c>
      <c r="AE15" s="55">
        <v>12.983000000000001</v>
      </c>
      <c r="AF15" s="55">
        <v>6.6550000000000002</v>
      </c>
      <c r="AG15" s="55">
        <v>18.658000000000001</v>
      </c>
      <c r="AH15" s="55">
        <v>0</v>
      </c>
      <c r="AI15" s="55">
        <v>108.122</v>
      </c>
      <c r="AJ15" s="55">
        <v>13.497999999999999</v>
      </c>
      <c r="AK15" s="55">
        <v>18.544</v>
      </c>
      <c r="AL15" s="55"/>
      <c r="AM15" s="55">
        <v>150.376</v>
      </c>
      <c r="AN15" s="55">
        <v>1.2549999999999999</v>
      </c>
      <c r="AO15" s="55">
        <v>0.79100000000000004</v>
      </c>
      <c r="AP15" s="55">
        <v>2.2829999999999999</v>
      </c>
      <c r="AQ15" s="55">
        <v>60.475000000000001</v>
      </c>
      <c r="AR15" s="55">
        <v>84.180999999999997</v>
      </c>
      <c r="AS15" s="55">
        <v>1.391</v>
      </c>
      <c r="AT15" s="55">
        <v>-8.8817841970012523E-15</v>
      </c>
      <c r="BE15" s="56">
        <v>131.19415420532013</v>
      </c>
      <c r="BF15" s="56">
        <v>1034.0189783275459</v>
      </c>
      <c r="BH15" s="43">
        <v>50.9</v>
      </c>
      <c r="BI15" s="43">
        <v>8.6</v>
      </c>
      <c r="BJ15" s="43">
        <v>40.1</v>
      </c>
      <c r="BK15" s="43">
        <v>0.3</v>
      </c>
      <c r="BM15" s="57">
        <v>7364.1426480374002</v>
      </c>
      <c r="BN15" s="57">
        <v>12297.592433361995</v>
      </c>
      <c r="BO15" s="57">
        <v>752.48505148843674</v>
      </c>
      <c r="BP15" s="57">
        <v>7530.2028661507593</v>
      </c>
      <c r="BQ15" s="57">
        <v>9155.7395089874299</v>
      </c>
      <c r="BR15" s="57">
        <v>14651.870683153855</v>
      </c>
    </row>
    <row r="16" spans="1:70" x14ac:dyDescent="0.25">
      <c r="G16" s="43">
        <v>10</v>
      </c>
      <c r="H16" s="43">
        <v>2012</v>
      </c>
      <c r="I16" s="47">
        <v>9482855</v>
      </c>
      <c r="J16" s="47">
        <v>423340.7</v>
      </c>
      <c r="K16" s="51">
        <v>377825.4</v>
      </c>
      <c r="L16" s="51">
        <f t="shared" si="0"/>
        <v>44642.747358258668</v>
      </c>
      <c r="N16" s="54">
        <v>0.65791442309666004</v>
      </c>
      <c r="O16" s="55">
        <v>32.378999999999998</v>
      </c>
      <c r="P16" s="55">
        <v>1.0489999999999999</v>
      </c>
      <c r="Q16" s="55">
        <v>8.9719999999999995</v>
      </c>
      <c r="R16" s="55">
        <v>0.77700000000000002</v>
      </c>
      <c r="S16" s="55">
        <v>6.1379999999999999</v>
      </c>
      <c r="T16" s="55">
        <v>10.945</v>
      </c>
      <c r="U16" s="55">
        <v>4.4989999999999997</v>
      </c>
      <c r="V16" s="55">
        <v>0</v>
      </c>
      <c r="W16" s="55">
        <v>11.678000000000001</v>
      </c>
      <c r="X16" s="55">
        <v>8.3239999999999998</v>
      </c>
      <c r="Y16" s="55">
        <v>7.8280000000000003</v>
      </c>
      <c r="Z16" s="55">
        <v>4.085</v>
      </c>
      <c r="AA16" s="55">
        <v>0.46300000000000002</v>
      </c>
      <c r="AB16" s="55">
        <v>0</v>
      </c>
      <c r="AC16" s="55"/>
      <c r="AD16" s="55">
        <v>196.44399999999999</v>
      </c>
      <c r="AE16" s="55">
        <v>11.04</v>
      </c>
      <c r="AF16" s="55">
        <v>6.4210000000000003</v>
      </c>
      <c r="AG16" s="55">
        <v>14.923</v>
      </c>
      <c r="AH16" s="55">
        <v>0</v>
      </c>
      <c r="AI16" s="55">
        <v>127.70699999999999</v>
      </c>
      <c r="AJ16" s="55">
        <v>14.688000000000001</v>
      </c>
      <c r="AK16" s="55">
        <v>21.664999999999999</v>
      </c>
      <c r="AL16" s="55"/>
      <c r="AM16" s="55">
        <v>166.56200000000001</v>
      </c>
      <c r="AN16" s="55">
        <v>0.876</v>
      </c>
      <c r="AO16" s="55">
        <v>0.64800000000000002</v>
      </c>
      <c r="AP16" s="55">
        <v>1.3049999999999999</v>
      </c>
      <c r="AQ16" s="55">
        <v>64.037000000000006</v>
      </c>
      <c r="AR16" s="55">
        <v>98.436000000000007</v>
      </c>
      <c r="AS16" s="55">
        <v>1.26</v>
      </c>
      <c r="AT16" s="55">
        <v>-9.1038288019262836E-15</v>
      </c>
      <c r="BE16" s="56">
        <v>131.82497111303488</v>
      </c>
      <c r="BF16" s="56">
        <v>978.21994659385211</v>
      </c>
      <c r="BH16" s="43">
        <v>50.6</v>
      </c>
      <c r="BI16" s="43">
        <v>8.9</v>
      </c>
      <c r="BJ16" s="43">
        <v>40.200000000000003</v>
      </c>
      <c r="BK16" s="43">
        <v>0.4</v>
      </c>
      <c r="BM16" s="57">
        <v>7571.9934300924451</v>
      </c>
      <c r="BN16" s="57">
        <v>12627.944969905417</v>
      </c>
      <c r="BO16" s="57">
        <v>940.95831757105293</v>
      </c>
      <c r="BP16" s="57">
        <v>7456.4644979459254</v>
      </c>
      <c r="BQ16" s="57">
        <v>9701.7308211658419</v>
      </c>
      <c r="BR16" s="57">
        <v>14746.189596364084</v>
      </c>
    </row>
    <row r="17" spans="7:70" x14ac:dyDescent="0.25">
      <c r="G17" s="43">
        <v>11</v>
      </c>
      <c r="H17" s="43">
        <v>2013</v>
      </c>
      <c r="I17" s="47">
        <v>9555893</v>
      </c>
      <c r="J17" s="47">
        <v>435752.1</v>
      </c>
      <c r="K17" s="51">
        <v>382515</v>
      </c>
      <c r="L17" s="51">
        <f t="shared" si="0"/>
        <v>45600.353624721414</v>
      </c>
      <c r="N17" s="54">
        <v>0.67074184505645695</v>
      </c>
      <c r="O17" s="55">
        <v>31.594000000000001</v>
      </c>
      <c r="P17" s="55">
        <v>1.0569999999999999</v>
      </c>
      <c r="Q17" s="55">
        <v>8.6259999999999994</v>
      </c>
      <c r="R17" s="55">
        <v>0.67900000000000005</v>
      </c>
      <c r="S17" s="55">
        <v>6.0250000000000004</v>
      </c>
      <c r="T17" s="55">
        <v>10.749000000000001</v>
      </c>
      <c r="U17" s="55">
        <v>4.4560000000000004</v>
      </c>
      <c r="V17" s="55">
        <v>0</v>
      </c>
      <c r="W17" s="55">
        <v>11.455</v>
      </c>
      <c r="X17" s="55">
        <v>8.3420000000000005</v>
      </c>
      <c r="Y17" s="55">
        <v>7.4790000000000001</v>
      </c>
      <c r="Z17" s="55">
        <v>3.9620000000000002</v>
      </c>
      <c r="AA17" s="55">
        <v>0.35499999999999998</v>
      </c>
      <c r="AB17" s="55">
        <v>0</v>
      </c>
      <c r="AC17" s="55"/>
      <c r="AD17" s="55">
        <v>190.148</v>
      </c>
      <c r="AE17" s="55">
        <v>12.991</v>
      </c>
      <c r="AF17" s="55">
        <v>4.4480000000000004</v>
      </c>
      <c r="AG17" s="55">
        <v>14.305999999999999</v>
      </c>
      <c r="AH17" s="55">
        <v>0</v>
      </c>
      <c r="AI17" s="55">
        <v>125.77500000000001</v>
      </c>
      <c r="AJ17" s="55">
        <v>15.733000000000001</v>
      </c>
      <c r="AK17" s="55">
        <v>16.895</v>
      </c>
      <c r="AL17" s="55"/>
      <c r="AM17" s="55">
        <v>153.166</v>
      </c>
      <c r="AN17" s="55">
        <v>0.98199999999999998</v>
      </c>
      <c r="AO17" s="55">
        <v>0.41099999999999998</v>
      </c>
      <c r="AP17" s="55">
        <v>1.2</v>
      </c>
      <c r="AQ17" s="55">
        <v>66.456999999999994</v>
      </c>
      <c r="AR17" s="55">
        <v>82.822999999999993</v>
      </c>
      <c r="AS17" s="55">
        <v>1.2929999999999999</v>
      </c>
      <c r="AT17" s="55">
        <v>6.4392935428259079E-15</v>
      </c>
      <c r="AV17" s="58">
        <v>0.2046</v>
      </c>
      <c r="AW17" s="58">
        <v>0.12239999999999999</v>
      </c>
      <c r="AX17" s="59">
        <v>7.4700000000000003E-2</v>
      </c>
      <c r="AY17" s="59">
        <v>5.4600000000000003E-2</v>
      </c>
      <c r="AZ17" s="59"/>
      <c r="BA17" s="59"/>
      <c r="BB17" s="59"/>
      <c r="BC17" s="59"/>
      <c r="BE17" s="56">
        <v>128.44941101090305</v>
      </c>
      <c r="BF17" s="56">
        <v>959.34532971058741</v>
      </c>
      <c r="BH17" s="43">
        <v>48.9</v>
      </c>
      <c r="BI17" s="43">
        <v>10</v>
      </c>
      <c r="BJ17" s="43">
        <v>40.6</v>
      </c>
      <c r="BK17" s="43">
        <v>0.4</v>
      </c>
      <c r="BM17" s="57">
        <v>7602.1164767085929</v>
      </c>
      <c r="BN17" s="57">
        <v>12298.280309544281</v>
      </c>
      <c r="BO17" s="57">
        <v>1311.4973338328136</v>
      </c>
      <c r="BP17" s="57">
        <v>7712.414569599694</v>
      </c>
      <c r="BQ17" s="57">
        <v>9449.8149818078582</v>
      </c>
      <c r="BR17" s="57">
        <v>14088.602122344784</v>
      </c>
    </row>
    <row r="18" spans="7:70" x14ac:dyDescent="0.25">
      <c r="G18" s="43">
        <v>12</v>
      </c>
      <c r="H18" s="43">
        <v>2014</v>
      </c>
      <c r="I18" s="47">
        <v>9644864</v>
      </c>
      <c r="J18" s="47">
        <v>432691.1</v>
      </c>
      <c r="K18" s="51">
        <v>392476.9</v>
      </c>
      <c r="L18" s="51">
        <f t="shared" si="0"/>
        <v>44862.33294735934</v>
      </c>
      <c r="N18" s="54">
        <v>0.68066629939832302</v>
      </c>
      <c r="O18" s="55">
        <v>31.204000000000001</v>
      </c>
      <c r="P18" s="55">
        <v>1.046</v>
      </c>
      <c r="Q18" s="55">
        <v>8.6479999999999997</v>
      </c>
      <c r="R18" s="55">
        <v>0.71799999999999997</v>
      </c>
      <c r="S18" s="55">
        <v>6.11</v>
      </c>
      <c r="T18" s="55">
        <v>10.507</v>
      </c>
      <c r="U18" s="55">
        <v>4.1740000000000004</v>
      </c>
      <c r="V18" s="55">
        <v>0</v>
      </c>
      <c r="W18" s="55">
        <v>11.247999999999999</v>
      </c>
      <c r="X18" s="55">
        <v>8.5239999999999991</v>
      </c>
      <c r="Y18" s="55">
        <v>6.633</v>
      </c>
      <c r="Z18" s="55">
        <v>4.42</v>
      </c>
      <c r="AA18" s="55">
        <v>0.378</v>
      </c>
      <c r="AB18" s="55">
        <v>0</v>
      </c>
      <c r="AC18" s="55"/>
      <c r="AD18" s="55">
        <v>179.89599999999999</v>
      </c>
      <c r="AE18" s="55">
        <v>8.9809999999999999</v>
      </c>
      <c r="AF18" s="55">
        <v>3.016</v>
      </c>
      <c r="AG18" s="55">
        <v>10.223000000000001</v>
      </c>
      <c r="AH18" s="55">
        <v>0</v>
      </c>
      <c r="AI18" s="55">
        <v>122.015</v>
      </c>
      <c r="AJ18" s="55">
        <v>16.655999999999999</v>
      </c>
      <c r="AK18" s="55">
        <v>19.004999999999999</v>
      </c>
      <c r="AL18" s="55"/>
      <c r="AM18" s="55">
        <v>153.66200000000001</v>
      </c>
      <c r="AN18" s="55">
        <v>0.58599999999999997</v>
      </c>
      <c r="AO18" s="55">
        <v>0.3</v>
      </c>
      <c r="AP18" s="55">
        <v>0.82099999999999995</v>
      </c>
      <c r="AQ18" s="55">
        <v>64.876999999999995</v>
      </c>
      <c r="AR18" s="55">
        <v>85.849000000000004</v>
      </c>
      <c r="AS18" s="55">
        <v>1.2290000000000001</v>
      </c>
      <c r="AT18" s="55">
        <v>1.3322676295501878E-14</v>
      </c>
      <c r="AV18" s="60">
        <v>0.1867</v>
      </c>
      <c r="AW18" s="60">
        <v>0.1138</v>
      </c>
      <c r="AX18" s="59">
        <v>6.6600000000000006E-2</v>
      </c>
      <c r="AY18" s="59">
        <v>4.41E-2</v>
      </c>
      <c r="AZ18" s="59"/>
      <c r="BA18" s="59"/>
      <c r="BB18" s="59"/>
      <c r="BC18" s="59"/>
      <c r="BE18" s="56">
        <v>123.13519474238956</v>
      </c>
      <c r="BF18" s="56">
        <v>948.13697938508176</v>
      </c>
      <c r="BH18" s="43">
        <v>48.8</v>
      </c>
      <c r="BI18" s="43">
        <v>9.1999999999999993</v>
      </c>
      <c r="BJ18" s="43">
        <v>40.9</v>
      </c>
      <c r="BK18" s="56">
        <v>1</v>
      </c>
      <c r="BM18" s="51">
        <v>7503.808414002121</v>
      </c>
      <c r="BN18" s="51">
        <v>11859.931212381771</v>
      </c>
      <c r="BO18" s="51">
        <v>1546.7247197707507</v>
      </c>
      <c r="BP18" s="51">
        <v>8045.5103945734209</v>
      </c>
      <c r="BQ18" s="51">
        <v>9336.8922772250207</v>
      </c>
      <c r="BR18" s="51">
        <v>13717.283029111903</v>
      </c>
    </row>
    <row r="19" spans="7:70" x14ac:dyDescent="0.25">
      <c r="G19" s="43">
        <v>13</v>
      </c>
      <c r="H19" s="43">
        <v>2015</v>
      </c>
      <c r="I19" s="47">
        <v>9747355</v>
      </c>
      <c r="J19" s="47">
        <v>446945.7</v>
      </c>
      <c r="K19" s="51">
        <v>408662.2</v>
      </c>
      <c r="L19" s="51">
        <f>(J19*1000000)/I19</f>
        <v>45853.023717716242</v>
      </c>
      <c r="U19" s="55"/>
      <c r="AV19" s="60">
        <v>0.18740000000000001</v>
      </c>
      <c r="AW19" s="61">
        <v>0.1173</v>
      </c>
      <c r="AX19" s="59">
        <v>5.8999999999999997E-2</v>
      </c>
      <c r="AY19" s="59">
        <v>4.1799999999999997E-2</v>
      </c>
      <c r="AZ19" s="59"/>
      <c r="BA19" s="59">
        <v>1.3141099999999999</v>
      </c>
      <c r="BB19" s="59">
        <v>1.2659400000000001</v>
      </c>
      <c r="BC19" s="59"/>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nz0fvNoyD7jiH9K2ELIjMNnlouZ1IfHmP1Bg34/2iM3bMCYN6HczQ2pSbyNCwPoHenCKpZcw/mdpET76wqZoJg==" saltValue="it+mKMcNmM7A1F/e2PCXKQ=="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topLeftCell="A67"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74</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113</v>
      </c>
      <c r="D4" s="51">
        <v>248528</v>
      </c>
      <c r="E4" s="43" t="s">
        <v>114</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60182050</v>
      </c>
      <c r="J9" s="47">
        <v>2017339.9</v>
      </c>
      <c r="K9" s="51">
        <v>1799609.4</v>
      </c>
      <c r="L9" s="51">
        <f>(J9*1000000)/I9</f>
        <v>33520.624505147302</v>
      </c>
      <c r="N9" s="54">
        <v>8.4584613214499192E-3</v>
      </c>
      <c r="O9" s="55">
        <v>152.71700000000001</v>
      </c>
      <c r="P9" s="55">
        <v>4.5289999999999999</v>
      </c>
      <c r="Q9" s="55">
        <v>65.849999999999994</v>
      </c>
      <c r="R9" s="55">
        <v>50.38</v>
      </c>
      <c r="S9" s="55">
        <v>0.63900000000000001</v>
      </c>
      <c r="T9" s="55">
        <v>29.998000000000001</v>
      </c>
      <c r="U9" s="55">
        <v>1.268</v>
      </c>
      <c r="V9" s="55">
        <v>5.1999999999999998E-2</v>
      </c>
      <c r="W9" s="55">
        <v>33.381</v>
      </c>
      <c r="X9" s="55">
        <v>55.491999999999997</v>
      </c>
      <c r="Y9" s="55">
        <v>44.152000000000001</v>
      </c>
      <c r="Z9" s="55">
        <v>16.744</v>
      </c>
      <c r="AA9" s="55">
        <v>0.93600000000000005</v>
      </c>
      <c r="AB9" s="55">
        <v>2.012</v>
      </c>
      <c r="AC9" s="55"/>
      <c r="AD9" s="55">
        <v>57.183999999999997</v>
      </c>
      <c r="AE9" s="55">
        <v>7.327</v>
      </c>
      <c r="AF9" s="55">
        <v>1.665</v>
      </c>
      <c r="AG9" s="55">
        <v>48.192</v>
      </c>
      <c r="AH9" s="55">
        <v>0</v>
      </c>
      <c r="AI9" s="55">
        <v>0</v>
      </c>
      <c r="AJ9" s="55">
        <v>0</v>
      </c>
      <c r="AK9" s="55">
        <v>0</v>
      </c>
      <c r="AL9" s="55"/>
      <c r="AM9" s="55">
        <v>398.35500000000002</v>
      </c>
      <c r="AN9" s="55">
        <v>134.637</v>
      </c>
      <c r="AO9" s="55">
        <v>5.3390000000000004</v>
      </c>
      <c r="AP9" s="55">
        <v>154.339</v>
      </c>
      <c r="AQ9" s="55">
        <v>81.617999999999995</v>
      </c>
      <c r="AR9" s="55">
        <v>19.867000000000001</v>
      </c>
      <c r="AS9" s="55">
        <v>2.5550000000000002</v>
      </c>
      <c r="AT9" s="55">
        <v>6.6613381477509392E-15</v>
      </c>
      <c r="BE9" s="56">
        <v>131.59741655634684</v>
      </c>
      <c r="BF9" s="56">
        <v>2545.5303580326581</v>
      </c>
      <c r="BH9" s="43">
        <v>24.6</v>
      </c>
      <c r="BI9" s="43">
        <v>60.5</v>
      </c>
      <c r="BJ9" s="43">
        <v>14.7</v>
      </c>
      <c r="BK9" s="43">
        <v>0.1</v>
      </c>
      <c r="BM9" s="57">
        <v>1429.6642129184306</v>
      </c>
      <c r="BN9" s="57">
        <v>34715.907136715388</v>
      </c>
      <c r="BO9" s="57">
        <v>119.09469157671654</v>
      </c>
      <c r="BP9" s="57">
        <v>41240.201224489669</v>
      </c>
      <c r="BQ9" s="57">
        <v>569.83854017387978</v>
      </c>
      <c r="BR9" s="57">
        <v>67369.054313556888</v>
      </c>
    </row>
    <row r="10" spans="1:70" x14ac:dyDescent="0.25">
      <c r="G10" s="43">
        <v>4</v>
      </c>
      <c r="H10" s="43">
        <v>2006</v>
      </c>
      <c r="I10" s="47">
        <v>60620361</v>
      </c>
      <c r="J10" s="47">
        <v>2135220.7000000002</v>
      </c>
      <c r="K10" s="51">
        <v>1844653.8</v>
      </c>
      <c r="L10" s="51">
        <f t="shared" ref="L10:L24" si="0">(J10*1000000)/I10</f>
        <v>35222.830494196503</v>
      </c>
      <c r="N10" s="54">
        <v>9.3808673720573599E-3</v>
      </c>
      <c r="O10" s="55">
        <v>150.65</v>
      </c>
      <c r="P10" s="55">
        <v>4.7039999999999997</v>
      </c>
      <c r="Q10" s="55">
        <v>66.159000000000006</v>
      </c>
      <c r="R10" s="55">
        <v>48.006</v>
      </c>
      <c r="S10" s="55">
        <v>0.78900000000000003</v>
      </c>
      <c r="T10" s="55">
        <v>29.7</v>
      </c>
      <c r="U10" s="55">
        <v>1.2450000000000001</v>
      </c>
      <c r="V10" s="55">
        <v>4.7E-2</v>
      </c>
      <c r="W10" s="55">
        <v>32.816000000000003</v>
      </c>
      <c r="X10" s="55">
        <v>56.22</v>
      </c>
      <c r="Y10" s="55">
        <v>43.045000000000002</v>
      </c>
      <c r="Z10" s="55">
        <v>15.907</v>
      </c>
      <c r="AA10" s="55">
        <v>0.86799999999999999</v>
      </c>
      <c r="AB10" s="55">
        <v>1.794</v>
      </c>
      <c r="AC10" s="55"/>
      <c r="AD10" s="55">
        <v>54.625999999999998</v>
      </c>
      <c r="AE10" s="55">
        <v>7.1139999999999999</v>
      </c>
      <c r="AF10" s="55">
        <v>1.611</v>
      </c>
      <c r="AG10" s="55">
        <v>45.901000000000003</v>
      </c>
      <c r="AH10" s="55">
        <v>0</v>
      </c>
      <c r="AI10" s="55">
        <v>0</v>
      </c>
      <c r="AJ10" s="55">
        <v>0</v>
      </c>
      <c r="AK10" s="55">
        <v>0</v>
      </c>
      <c r="AL10" s="55"/>
      <c r="AM10" s="55">
        <v>397.28199999999998</v>
      </c>
      <c r="AN10" s="55">
        <v>148.85</v>
      </c>
      <c r="AO10" s="55">
        <v>6.1740000000000004</v>
      </c>
      <c r="AP10" s="55">
        <v>142.458</v>
      </c>
      <c r="AQ10" s="55">
        <v>75.450999999999993</v>
      </c>
      <c r="AR10" s="55">
        <v>21.957999999999998</v>
      </c>
      <c r="AS10" s="55">
        <v>2.391</v>
      </c>
      <c r="AT10" s="55">
        <v>1.9539925233402755E-14</v>
      </c>
      <c r="BE10" s="56">
        <v>126.2527953084582</v>
      </c>
      <c r="BF10" s="56">
        <v>2579.0910626407431</v>
      </c>
      <c r="BH10" s="43">
        <v>24.7</v>
      </c>
      <c r="BI10" s="43">
        <v>61.2</v>
      </c>
      <c r="BJ10" s="43">
        <v>13.9</v>
      </c>
      <c r="BK10" s="43">
        <v>0.2</v>
      </c>
      <c r="BM10" s="57">
        <v>1555.1436953327004</v>
      </c>
      <c r="BN10" s="57">
        <v>34475.150472914873</v>
      </c>
      <c r="BO10" s="57">
        <v>229.90119805101747</v>
      </c>
      <c r="BP10" s="57">
        <v>41684.424866723981</v>
      </c>
      <c r="BQ10" s="57">
        <v>608.34049871023217</v>
      </c>
      <c r="BR10" s="57">
        <v>64849.067211235313</v>
      </c>
    </row>
    <row r="11" spans="1:70" x14ac:dyDescent="0.25">
      <c r="G11" s="43">
        <v>5</v>
      </c>
      <c r="H11" s="43">
        <v>2007</v>
      </c>
      <c r="I11" s="47">
        <v>61073279</v>
      </c>
      <c r="J11" s="47">
        <v>2237031.2999999998</v>
      </c>
      <c r="K11" s="51">
        <v>1891799.8</v>
      </c>
      <c r="L11" s="51">
        <f t="shared" si="0"/>
        <v>36628.642454255649</v>
      </c>
      <c r="N11" s="54">
        <v>1.11061045781118E-2</v>
      </c>
      <c r="O11" s="55">
        <v>148.482</v>
      </c>
      <c r="P11" s="55">
        <v>4.9050000000000002</v>
      </c>
      <c r="Q11" s="55">
        <v>66.167000000000002</v>
      </c>
      <c r="R11" s="55">
        <v>45.57</v>
      </c>
      <c r="S11" s="55">
        <v>1.0449999999999999</v>
      </c>
      <c r="T11" s="55">
        <v>29.402000000000001</v>
      </c>
      <c r="U11" s="55">
        <v>1.3380000000000001</v>
      </c>
      <c r="V11" s="55">
        <v>5.6000000000000001E-2</v>
      </c>
      <c r="W11" s="55">
        <v>32.286999999999999</v>
      </c>
      <c r="X11" s="55">
        <v>56.539000000000001</v>
      </c>
      <c r="Y11" s="55">
        <v>41.53</v>
      </c>
      <c r="Z11" s="55">
        <v>15.59</v>
      </c>
      <c r="AA11" s="55">
        <v>0.86</v>
      </c>
      <c r="AB11" s="55">
        <v>1.675</v>
      </c>
      <c r="AC11" s="55"/>
      <c r="AD11" s="55">
        <v>58.847999999999999</v>
      </c>
      <c r="AE11" s="55">
        <v>7.6360000000000001</v>
      </c>
      <c r="AF11" s="55">
        <v>1.6140000000000001</v>
      </c>
      <c r="AG11" s="55">
        <v>49.597999999999999</v>
      </c>
      <c r="AH11" s="55">
        <v>0</v>
      </c>
      <c r="AI11" s="55">
        <v>0</v>
      </c>
      <c r="AJ11" s="55">
        <v>0</v>
      </c>
      <c r="AK11" s="55">
        <v>0</v>
      </c>
      <c r="AL11" s="55"/>
      <c r="AM11" s="55">
        <v>396.83</v>
      </c>
      <c r="AN11" s="55">
        <v>135.94499999999999</v>
      </c>
      <c r="AO11" s="55">
        <v>5.6509999999999998</v>
      </c>
      <c r="AP11" s="55">
        <v>167.339</v>
      </c>
      <c r="AQ11" s="55">
        <v>63.027999999999999</v>
      </c>
      <c r="AR11" s="55">
        <v>23.547000000000001</v>
      </c>
      <c r="AS11" s="55">
        <v>1.921</v>
      </c>
      <c r="AT11" s="55">
        <v>-0.60100000000006371</v>
      </c>
      <c r="BE11" s="56">
        <v>118.79122528226061</v>
      </c>
      <c r="BF11" s="56">
        <v>2632.8664681740538</v>
      </c>
      <c r="BH11" s="43">
        <v>25.1</v>
      </c>
      <c r="BI11" s="43">
        <v>61.4</v>
      </c>
      <c r="BJ11" s="43">
        <v>13.3</v>
      </c>
      <c r="BK11" s="43">
        <v>0.2</v>
      </c>
      <c r="BM11" s="57">
        <v>1650.0886854622308</v>
      </c>
      <c r="BN11" s="57">
        <v>34237.833190025798</v>
      </c>
      <c r="BO11" s="57">
        <v>399.83875800133745</v>
      </c>
      <c r="BP11" s="57">
        <v>42001.979040794875</v>
      </c>
      <c r="BQ11" s="57">
        <v>696.09248113117417</v>
      </c>
      <c r="BR11" s="57">
        <v>62676.564607815046</v>
      </c>
    </row>
    <row r="12" spans="1:70" x14ac:dyDescent="0.25">
      <c r="G12" s="43">
        <v>6</v>
      </c>
      <c r="H12" s="43">
        <v>2008</v>
      </c>
      <c r="I12" s="47">
        <v>61571647</v>
      </c>
      <c r="J12" s="47">
        <v>1964449.7</v>
      </c>
      <c r="K12" s="51">
        <v>1879934.3</v>
      </c>
      <c r="L12" s="51">
        <f t="shared" si="0"/>
        <v>31905.10235985729</v>
      </c>
      <c r="N12" s="54">
        <v>2.0418295249877001E-2</v>
      </c>
      <c r="O12" s="55">
        <v>148.36000000000001</v>
      </c>
      <c r="P12" s="55">
        <v>5.0069999999999997</v>
      </c>
      <c r="Q12" s="55">
        <v>63.167999999999999</v>
      </c>
      <c r="R12" s="55">
        <v>47.168999999999997</v>
      </c>
      <c r="S12" s="55">
        <v>2.1040000000000001</v>
      </c>
      <c r="T12" s="55">
        <v>29.402999999999999</v>
      </c>
      <c r="U12" s="55">
        <v>1.4650000000000001</v>
      </c>
      <c r="V12" s="55">
        <v>4.3999999999999997E-2</v>
      </c>
      <c r="W12" s="55">
        <v>30.744</v>
      </c>
      <c r="X12" s="55">
        <v>54.368000000000002</v>
      </c>
      <c r="Y12" s="55">
        <v>42.432000000000002</v>
      </c>
      <c r="Z12" s="55">
        <v>18.716999999999999</v>
      </c>
      <c r="AA12" s="55">
        <v>0.86599999999999999</v>
      </c>
      <c r="AB12" s="55">
        <v>1.234</v>
      </c>
      <c r="AC12" s="55"/>
      <c r="AD12" s="55">
        <v>64.352000000000004</v>
      </c>
      <c r="AE12" s="55">
        <v>7.923</v>
      </c>
      <c r="AF12" s="55">
        <v>1.65</v>
      </c>
      <c r="AG12" s="55">
        <v>53.542999999999999</v>
      </c>
      <c r="AH12" s="55">
        <v>0</v>
      </c>
      <c r="AI12" s="55">
        <v>0.79200000000000004</v>
      </c>
      <c r="AJ12" s="55">
        <v>0.44700000000000001</v>
      </c>
      <c r="AK12" s="55">
        <v>0</v>
      </c>
      <c r="AL12" s="55"/>
      <c r="AM12" s="55">
        <v>388.892</v>
      </c>
      <c r="AN12" s="55">
        <v>124.38200000000001</v>
      </c>
      <c r="AO12" s="55">
        <v>6.7089999999999996</v>
      </c>
      <c r="AP12" s="55">
        <v>177.607</v>
      </c>
      <c r="AQ12" s="55">
        <v>52.485999999999997</v>
      </c>
      <c r="AR12" s="55">
        <v>25.911000000000001</v>
      </c>
      <c r="AS12" s="55">
        <v>1.7989999999999999</v>
      </c>
      <c r="AT12" s="55">
        <v>-1.9999999999744666E-3</v>
      </c>
      <c r="BE12" s="56">
        <v>117.56459314572056</v>
      </c>
      <c r="BF12" s="56">
        <v>2607.1378556597529</v>
      </c>
      <c r="BH12" s="43">
        <v>26.4</v>
      </c>
      <c r="BI12" s="43">
        <v>60.5</v>
      </c>
      <c r="BJ12" s="43">
        <v>12.9</v>
      </c>
      <c r="BK12" s="43">
        <v>0.2</v>
      </c>
      <c r="BM12" s="57">
        <v>1861.7792339694965</v>
      </c>
      <c r="BN12" s="57">
        <v>34035.081685296645</v>
      </c>
      <c r="BO12" s="57">
        <v>857.6190121333716</v>
      </c>
      <c r="BP12" s="57">
        <v>40678.814141587842</v>
      </c>
      <c r="BQ12" s="57">
        <v>1320.8913921160649</v>
      </c>
      <c r="BR12" s="57">
        <v>64691.560972702675</v>
      </c>
    </row>
    <row r="13" spans="1:70" x14ac:dyDescent="0.25">
      <c r="G13" s="43">
        <v>7</v>
      </c>
      <c r="H13" s="43">
        <v>2009</v>
      </c>
      <c r="I13" s="47">
        <v>62042343</v>
      </c>
      <c r="J13" s="47">
        <v>1705456</v>
      </c>
      <c r="K13" s="51">
        <v>1798575.7</v>
      </c>
      <c r="L13" s="51">
        <f t="shared" si="0"/>
        <v>27488.581467659918</v>
      </c>
      <c r="N13" s="54">
        <v>2.4524039626531002E-2</v>
      </c>
      <c r="O13" s="55">
        <v>137.696</v>
      </c>
      <c r="P13" s="55">
        <v>4.0739999999999998</v>
      </c>
      <c r="Q13" s="55">
        <v>59.972000000000001</v>
      </c>
      <c r="R13" s="55">
        <v>42.369</v>
      </c>
      <c r="S13" s="55">
        <v>2.359</v>
      </c>
      <c r="T13" s="55">
        <v>27.675999999999998</v>
      </c>
      <c r="U13" s="55">
        <v>1.206</v>
      </c>
      <c r="V13" s="55">
        <v>0.04</v>
      </c>
      <c r="W13" s="55">
        <v>25.507999999999999</v>
      </c>
      <c r="X13" s="55">
        <v>52.381</v>
      </c>
      <c r="Y13" s="55">
        <v>41.185000000000002</v>
      </c>
      <c r="Z13" s="55">
        <v>16.809000000000001</v>
      </c>
      <c r="AA13" s="55">
        <v>0.81699999999999995</v>
      </c>
      <c r="AB13" s="55">
        <v>0.996</v>
      </c>
      <c r="AC13" s="55"/>
      <c r="AD13" s="55">
        <v>54.46</v>
      </c>
      <c r="AE13" s="55">
        <v>6.8840000000000003</v>
      </c>
      <c r="AF13" s="55">
        <v>1.504</v>
      </c>
      <c r="AG13" s="55">
        <v>44.31</v>
      </c>
      <c r="AH13" s="55">
        <v>0</v>
      </c>
      <c r="AI13" s="55">
        <v>1.3560000000000001</v>
      </c>
      <c r="AJ13" s="55">
        <v>0.40699999999999997</v>
      </c>
      <c r="AK13" s="55">
        <v>0</v>
      </c>
      <c r="AL13" s="55"/>
      <c r="AM13" s="55">
        <v>376.71800000000002</v>
      </c>
      <c r="AN13" s="55">
        <v>103.03700000000001</v>
      </c>
      <c r="AO13" s="55">
        <v>5.9950000000000001</v>
      </c>
      <c r="AP13" s="55">
        <v>167.90899999999999</v>
      </c>
      <c r="AQ13" s="55">
        <v>69.097999999999999</v>
      </c>
      <c r="AR13" s="55">
        <v>28.893999999999998</v>
      </c>
      <c r="AS13" s="55">
        <v>1.7869999999999999</v>
      </c>
      <c r="AT13" s="55">
        <v>-2.0000000000317542E-3</v>
      </c>
      <c r="BE13" s="56">
        <v>115.79566629198489</v>
      </c>
      <c r="BF13" s="56">
        <v>2508.216595338266</v>
      </c>
      <c r="BH13" s="43">
        <v>24.7</v>
      </c>
      <c r="BI13" s="43">
        <v>60.9</v>
      </c>
      <c r="BJ13" s="43">
        <v>14.2</v>
      </c>
      <c r="BK13" s="43">
        <v>0.1</v>
      </c>
      <c r="BM13" s="57">
        <v>2158.7127397425488</v>
      </c>
      <c r="BN13" s="57">
        <v>32321.238177128118</v>
      </c>
      <c r="BO13" s="57">
        <v>1044.3944052737174</v>
      </c>
      <c r="BP13" s="57">
        <v>39464.736069551924</v>
      </c>
      <c r="BQ13" s="57">
        <v>1418.0648494752429</v>
      </c>
      <c r="BR13" s="57">
        <v>57823.461023163974</v>
      </c>
    </row>
    <row r="14" spans="1:70" x14ac:dyDescent="0.25">
      <c r="G14" s="43">
        <v>8</v>
      </c>
      <c r="H14" s="43">
        <v>2010</v>
      </c>
      <c r="I14" s="47">
        <v>62510197</v>
      </c>
      <c r="J14" s="47">
        <v>1833021.3</v>
      </c>
      <c r="K14" s="51">
        <v>1833021.3</v>
      </c>
      <c r="L14" s="51">
        <f t="shared" si="0"/>
        <v>29323.556603093093</v>
      </c>
      <c r="N14" s="54">
        <v>2.7521515293474099E-2</v>
      </c>
      <c r="O14" s="55">
        <v>143.26400000000001</v>
      </c>
      <c r="P14" s="55">
        <v>4.1139999999999999</v>
      </c>
      <c r="Q14" s="55">
        <v>59.526000000000003</v>
      </c>
      <c r="R14" s="55">
        <v>47.168999999999997</v>
      </c>
      <c r="S14" s="55">
        <v>2.86</v>
      </c>
      <c r="T14" s="55">
        <v>28.285</v>
      </c>
      <c r="U14" s="55">
        <v>1.266</v>
      </c>
      <c r="V14" s="55">
        <v>4.2999999999999997E-2</v>
      </c>
      <c r="W14" s="55">
        <v>26.911999999999999</v>
      </c>
      <c r="X14" s="55">
        <v>51.491</v>
      </c>
      <c r="Y14" s="55">
        <v>45.378</v>
      </c>
      <c r="Z14" s="55">
        <v>17.471</v>
      </c>
      <c r="AA14" s="55">
        <v>0.92300000000000004</v>
      </c>
      <c r="AB14" s="55">
        <v>1.089</v>
      </c>
      <c r="AC14" s="55"/>
      <c r="AD14" s="55">
        <v>56.966000000000001</v>
      </c>
      <c r="AE14" s="55">
        <v>6.9260000000000002</v>
      </c>
      <c r="AF14" s="55">
        <v>1.5860000000000001</v>
      </c>
      <c r="AG14" s="55">
        <v>47.482999999999997</v>
      </c>
      <c r="AH14" s="55">
        <v>0</v>
      </c>
      <c r="AI14" s="55">
        <v>0.60699999999999998</v>
      </c>
      <c r="AJ14" s="55">
        <v>0.36599999999999999</v>
      </c>
      <c r="AK14" s="55">
        <v>0</v>
      </c>
      <c r="AL14" s="55"/>
      <c r="AM14" s="55">
        <v>381.77199999999999</v>
      </c>
      <c r="AN14" s="55">
        <v>107.694</v>
      </c>
      <c r="AO14" s="55">
        <v>4.9470000000000001</v>
      </c>
      <c r="AP14" s="55">
        <v>176.435</v>
      </c>
      <c r="AQ14" s="55">
        <v>62.14</v>
      </c>
      <c r="AR14" s="55">
        <v>28.966999999999999</v>
      </c>
      <c r="AS14" s="55">
        <v>1.5880000000000001</v>
      </c>
      <c r="AT14" s="55">
        <v>9.999999999985576E-4</v>
      </c>
      <c r="BE14" s="56">
        <v>117.17438860107511</v>
      </c>
      <c r="BF14" s="56">
        <v>2523.8639377809154</v>
      </c>
      <c r="BH14" s="43">
        <v>25.6</v>
      </c>
      <c r="BI14" s="43">
        <v>60.3</v>
      </c>
      <c r="BJ14" s="43">
        <v>14</v>
      </c>
      <c r="BK14" s="43">
        <v>0.2</v>
      </c>
      <c r="BM14" s="57">
        <v>2417.0514920217242</v>
      </c>
      <c r="BN14" s="57">
        <v>32784.608770421321</v>
      </c>
      <c r="BO14" s="57">
        <v>1212.7571357600077</v>
      </c>
      <c r="BP14" s="57">
        <v>39253.709846183243</v>
      </c>
      <c r="BQ14" s="57">
        <v>1754.1540675937674</v>
      </c>
      <c r="BR14" s="57">
        <v>63737.554015047674</v>
      </c>
    </row>
    <row r="15" spans="1:70" x14ac:dyDescent="0.25">
      <c r="G15" s="43">
        <v>9</v>
      </c>
      <c r="H15" s="43">
        <v>2011</v>
      </c>
      <c r="I15" s="47">
        <v>63022532</v>
      </c>
      <c r="J15" s="47">
        <v>1876151.1</v>
      </c>
      <c r="K15" s="51">
        <v>1860682.7</v>
      </c>
      <c r="L15" s="51">
        <f t="shared" si="0"/>
        <v>29769.529094768837</v>
      </c>
      <c r="N15" s="54">
        <v>3.1299279999999999E-2</v>
      </c>
      <c r="O15" s="55">
        <v>131.97999999999999</v>
      </c>
      <c r="P15" s="55">
        <v>3.7909999999999999</v>
      </c>
      <c r="Q15" s="55">
        <v>58.023000000000003</v>
      </c>
      <c r="R15" s="55">
        <v>38.926000000000002</v>
      </c>
      <c r="S15" s="55">
        <v>2.6480000000000001</v>
      </c>
      <c r="T15" s="55">
        <v>27.338000000000001</v>
      </c>
      <c r="U15" s="55">
        <v>1.206</v>
      </c>
      <c r="V15" s="55">
        <v>4.8000000000000001E-2</v>
      </c>
      <c r="W15" s="55">
        <v>25.122</v>
      </c>
      <c r="X15" s="55">
        <v>51.404000000000003</v>
      </c>
      <c r="Y15" s="55">
        <v>36.433999999999997</v>
      </c>
      <c r="Z15" s="55">
        <v>17.108000000000001</v>
      </c>
      <c r="AA15" s="55">
        <v>0.86099999999999999</v>
      </c>
      <c r="AB15" s="55">
        <v>1.052</v>
      </c>
      <c r="AC15" s="55"/>
      <c r="AD15" s="55">
        <v>58.122999999999998</v>
      </c>
      <c r="AE15" s="55">
        <v>8.3000000000000007</v>
      </c>
      <c r="AF15" s="55">
        <v>1.804</v>
      </c>
      <c r="AG15" s="55">
        <v>45.820999999999998</v>
      </c>
      <c r="AH15" s="55">
        <v>0</v>
      </c>
      <c r="AI15" s="55">
        <v>1.6830000000000001</v>
      </c>
      <c r="AJ15" s="55">
        <v>0.51500000000000001</v>
      </c>
      <c r="AK15" s="55">
        <v>0</v>
      </c>
      <c r="AL15" s="55"/>
      <c r="AM15" s="55">
        <v>367.42200000000003</v>
      </c>
      <c r="AN15" s="55">
        <v>108.571</v>
      </c>
      <c r="AO15" s="55">
        <v>3.0179999999999998</v>
      </c>
      <c r="AP15" s="55">
        <v>147.01599999999999</v>
      </c>
      <c r="AQ15" s="55">
        <v>68.98</v>
      </c>
      <c r="AR15" s="55">
        <v>37.436999999999998</v>
      </c>
      <c r="AS15" s="55">
        <v>2.4009999999999998</v>
      </c>
      <c r="AT15" s="55">
        <v>-1.0000000000225384E-3</v>
      </c>
      <c r="BE15" s="56">
        <v>107.19819327247093</v>
      </c>
      <c r="BF15" s="56">
        <v>2497.3571151100555</v>
      </c>
      <c r="BH15" s="43">
        <v>26.5</v>
      </c>
      <c r="BI15" s="43">
        <v>58.9</v>
      </c>
      <c r="BJ15" s="43">
        <v>14.4</v>
      </c>
      <c r="BK15" s="43">
        <v>0.2</v>
      </c>
      <c r="BM15" s="57">
        <v>2791.6512333104388</v>
      </c>
      <c r="BN15" s="57">
        <v>31877.730008598453</v>
      </c>
      <c r="BO15" s="57">
        <v>1132.8716618897486</v>
      </c>
      <c r="BP15" s="57">
        <v>38647.636485070521</v>
      </c>
      <c r="BQ15" s="57">
        <v>1674.3838366994185</v>
      </c>
      <c r="BR15" s="57">
        <v>53495.926160192299</v>
      </c>
    </row>
    <row r="16" spans="1:70" x14ac:dyDescent="0.25">
      <c r="G16" s="43">
        <v>10</v>
      </c>
      <c r="H16" s="43">
        <v>2012</v>
      </c>
      <c r="I16" s="47">
        <v>63495303</v>
      </c>
      <c r="J16" s="47">
        <v>2065736.8</v>
      </c>
      <c r="K16" s="51">
        <v>1885113.8</v>
      </c>
      <c r="L16" s="51">
        <f t="shared" si="0"/>
        <v>32533.69465769775</v>
      </c>
      <c r="N16" s="54">
        <v>3.3247080358673901E-2</v>
      </c>
      <c r="O16" s="55">
        <v>135.89099999999999</v>
      </c>
      <c r="P16" s="55">
        <v>3.9350000000000001</v>
      </c>
      <c r="Q16" s="55">
        <v>57.838000000000001</v>
      </c>
      <c r="R16" s="55">
        <v>42.802</v>
      </c>
      <c r="S16" s="55">
        <v>2.6989999999999998</v>
      </c>
      <c r="T16" s="55">
        <v>27.35</v>
      </c>
      <c r="U16" s="55">
        <v>1.226</v>
      </c>
      <c r="V16" s="55">
        <v>4.1000000000000002E-2</v>
      </c>
      <c r="W16" s="55">
        <v>24.823</v>
      </c>
      <c r="X16" s="55">
        <v>50.869</v>
      </c>
      <c r="Y16" s="55">
        <v>40.941000000000003</v>
      </c>
      <c r="Z16" s="55">
        <v>17.309000000000001</v>
      </c>
      <c r="AA16" s="55">
        <v>0.89800000000000002</v>
      </c>
      <c r="AB16" s="55">
        <v>1.0509999999999999</v>
      </c>
      <c r="AC16" s="55"/>
      <c r="AD16" s="55">
        <v>64.180999999999997</v>
      </c>
      <c r="AE16" s="55">
        <v>7.1189999999999998</v>
      </c>
      <c r="AF16" s="55">
        <v>2.028</v>
      </c>
      <c r="AG16" s="55">
        <v>52.100999999999999</v>
      </c>
      <c r="AH16" s="55">
        <v>0</v>
      </c>
      <c r="AI16" s="55">
        <v>2.2370000000000001</v>
      </c>
      <c r="AJ16" s="55">
        <v>0.69599999999999995</v>
      </c>
      <c r="AK16" s="55">
        <v>0</v>
      </c>
      <c r="AL16" s="55"/>
      <c r="AM16" s="55">
        <v>363.57799999999997</v>
      </c>
      <c r="AN16" s="55">
        <v>143.15700000000001</v>
      </c>
      <c r="AO16" s="55">
        <v>2.5009999999999999</v>
      </c>
      <c r="AP16" s="55">
        <v>100.82</v>
      </c>
      <c r="AQ16" s="55">
        <v>70.405000000000001</v>
      </c>
      <c r="AR16" s="55">
        <v>44.094000000000001</v>
      </c>
      <c r="AS16" s="55">
        <v>2.605</v>
      </c>
      <c r="AT16" s="55">
        <v>-4.0000000000577351E-3</v>
      </c>
      <c r="BE16" s="56">
        <v>109.02989014111661</v>
      </c>
      <c r="BF16" s="56">
        <v>2518.5248260884482</v>
      </c>
      <c r="BH16" s="43">
        <v>23.9</v>
      </c>
      <c r="BI16" s="43">
        <v>60.9</v>
      </c>
      <c r="BJ16" s="43">
        <v>14.5</v>
      </c>
      <c r="BK16" s="43">
        <v>0.7</v>
      </c>
      <c r="BM16" s="57">
        <v>3438.4542495802025</v>
      </c>
      <c r="BN16" s="57">
        <v>32027.773000859845</v>
      </c>
      <c r="BO16" s="57">
        <v>1406.2314038940624</v>
      </c>
      <c r="BP16" s="57">
        <v>38782.731163015691</v>
      </c>
      <c r="BQ16" s="57">
        <v>1925.7366451524049</v>
      </c>
      <c r="BR16" s="57">
        <v>57921.977640662102</v>
      </c>
    </row>
    <row r="17" spans="7:70" x14ac:dyDescent="0.25">
      <c r="G17" s="43">
        <v>11</v>
      </c>
      <c r="H17" s="43">
        <v>2013</v>
      </c>
      <c r="I17" s="47">
        <v>63905297</v>
      </c>
      <c r="J17" s="47">
        <v>2048328</v>
      </c>
      <c r="K17" s="51">
        <v>1921139.8</v>
      </c>
      <c r="L17" s="51">
        <f t="shared" si="0"/>
        <v>32052.554266354477</v>
      </c>
      <c r="N17" s="54">
        <v>3.8162396906013002E-2</v>
      </c>
      <c r="O17" s="55">
        <v>137.197</v>
      </c>
      <c r="P17" s="55">
        <v>4.75</v>
      </c>
      <c r="Q17" s="55">
        <v>57.517000000000003</v>
      </c>
      <c r="R17" s="55">
        <v>43.103999999999999</v>
      </c>
      <c r="S17" s="55">
        <v>3.1339999999999999</v>
      </c>
      <c r="T17" s="55">
        <v>27.268000000000001</v>
      </c>
      <c r="U17" s="55">
        <v>1.3720000000000001</v>
      </c>
      <c r="V17" s="55">
        <v>5.2999999999999999E-2</v>
      </c>
      <c r="W17" s="55">
        <v>25.712</v>
      </c>
      <c r="X17" s="55">
        <v>50.649000000000001</v>
      </c>
      <c r="Y17" s="55">
        <v>41.005000000000003</v>
      </c>
      <c r="Z17" s="55">
        <v>17.588999999999999</v>
      </c>
      <c r="AA17" s="55">
        <v>0.97799999999999998</v>
      </c>
      <c r="AB17" s="55">
        <v>1.264</v>
      </c>
      <c r="AC17" s="55"/>
      <c r="AD17" s="55">
        <v>64.117999999999995</v>
      </c>
      <c r="AE17" s="55">
        <v>9.4309999999999992</v>
      </c>
      <c r="AF17" s="55">
        <v>1.6859999999999999</v>
      </c>
      <c r="AG17" s="55">
        <v>51.497999999999998</v>
      </c>
      <c r="AH17" s="55">
        <v>0</v>
      </c>
      <c r="AI17" s="55">
        <v>0.879</v>
      </c>
      <c r="AJ17" s="55">
        <v>0.623</v>
      </c>
      <c r="AK17" s="55">
        <v>0</v>
      </c>
      <c r="AL17" s="55"/>
      <c r="AM17" s="55">
        <v>359.16800000000001</v>
      </c>
      <c r="AN17" s="55">
        <v>130.86799999999999</v>
      </c>
      <c r="AO17" s="55">
        <v>1.861</v>
      </c>
      <c r="AP17" s="55">
        <v>96.93</v>
      </c>
      <c r="AQ17" s="55">
        <v>70.606999999999999</v>
      </c>
      <c r="AR17" s="55">
        <v>56.183</v>
      </c>
      <c r="AS17" s="55">
        <v>2.7189999999999999</v>
      </c>
      <c r="AT17" s="55">
        <v>5.1070259132757201E-14</v>
      </c>
      <c r="AV17" s="58">
        <v>0.1797</v>
      </c>
      <c r="AW17" s="58">
        <v>5.8799999999999998E-2</v>
      </c>
      <c r="AX17" s="59">
        <v>0.1196</v>
      </c>
      <c r="AY17" s="59">
        <v>3.5799999999999998E-2</v>
      </c>
      <c r="AZ17" s="59"/>
      <c r="BA17" s="59"/>
      <c r="BB17" s="59"/>
      <c r="BC17" s="59"/>
      <c r="BE17" s="56">
        <v>105.77826220289997</v>
      </c>
      <c r="BF17" s="56">
        <v>2499.6801081741469</v>
      </c>
      <c r="BH17" s="43">
        <v>25.2</v>
      </c>
      <c r="BI17" s="43">
        <v>60</v>
      </c>
      <c r="BJ17" s="43">
        <v>14.3</v>
      </c>
      <c r="BK17" s="43">
        <v>0.5</v>
      </c>
      <c r="BM17" s="57">
        <v>4396.0145985191266</v>
      </c>
      <c r="BN17" s="57">
        <v>31873.946689595876</v>
      </c>
      <c r="BO17" s="57">
        <v>1710.4844368013758</v>
      </c>
      <c r="BP17" s="57">
        <v>38764.561043278874</v>
      </c>
      <c r="BQ17" s="57">
        <v>2270.5002019069038</v>
      </c>
      <c r="BR17" s="57">
        <v>59495.744135221132</v>
      </c>
    </row>
    <row r="18" spans="7:70" x14ac:dyDescent="0.25">
      <c r="G18" s="43">
        <v>12</v>
      </c>
      <c r="H18" s="43">
        <v>2014</v>
      </c>
      <c r="I18" s="47">
        <v>64351155</v>
      </c>
      <c r="J18" s="47">
        <v>2260804.7999999998</v>
      </c>
      <c r="K18" s="51">
        <v>1980128.1</v>
      </c>
      <c r="L18" s="51">
        <f t="shared" si="0"/>
        <v>35132.311144998093</v>
      </c>
      <c r="N18" s="54">
        <v>4.5065634955793202E-2</v>
      </c>
      <c r="O18" s="55">
        <v>129.75</v>
      </c>
      <c r="P18" s="55">
        <v>4.6989999999999998</v>
      </c>
      <c r="Q18" s="55">
        <v>57.569000000000003</v>
      </c>
      <c r="R18" s="55">
        <v>36.624000000000002</v>
      </c>
      <c r="S18" s="55">
        <v>3.3690000000000002</v>
      </c>
      <c r="T18" s="55">
        <v>26.102</v>
      </c>
      <c r="U18" s="55">
        <v>1.339</v>
      </c>
      <c r="V18" s="55">
        <v>4.9000000000000002E-2</v>
      </c>
      <c r="W18" s="55">
        <v>25.454000000000001</v>
      </c>
      <c r="X18" s="55">
        <v>51.133000000000003</v>
      </c>
      <c r="Y18" s="55">
        <v>35.174999999999997</v>
      </c>
      <c r="Z18" s="55">
        <v>15.894</v>
      </c>
      <c r="AA18" s="55">
        <v>0.97499999999999998</v>
      </c>
      <c r="AB18" s="55">
        <v>1.119</v>
      </c>
      <c r="AC18" s="55"/>
      <c r="AD18" s="55">
        <v>68.024000000000001</v>
      </c>
      <c r="AE18" s="55">
        <v>8.2650000000000006</v>
      </c>
      <c r="AF18" s="55">
        <v>1.8660000000000001</v>
      </c>
      <c r="AG18" s="55">
        <v>55.987000000000002</v>
      </c>
      <c r="AH18" s="55">
        <v>0</v>
      </c>
      <c r="AI18" s="55">
        <v>1.0269999999999999</v>
      </c>
      <c r="AJ18" s="55">
        <v>0.879</v>
      </c>
      <c r="AK18" s="55">
        <v>0</v>
      </c>
      <c r="AL18" s="55"/>
      <c r="AM18" s="55">
        <v>338.92700000000002</v>
      </c>
      <c r="AN18" s="55">
        <v>100.845</v>
      </c>
      <c r="AO18" s="55">
        <v>1.67</v>
      </c>
      <c r="AP18" s="55">
        <v>101.839</v>
      </c>
      <c r="AQ18" s="55">
        <v>63.747999999999998</v>
      </c>
      <c r="AR18" s="55">
        <v>67.539000000000001</v>
      </c>
      <c r="AS18" s="55">
        <v>3.2839999999999998</v>
      </c>
      <c r="AT18" s="55">
        <v>2.0000000000583995E-3</v>
      </c>
      <c r="AV18" s="60">
        <v>0.20130000000000001</v>
      </c>
      <c r="AW18" s="60">
        <v>6.4600000000000005E-2</v>
      </c>
      <c r="AX18" s="59">
        <v>0.1338</v>
      </c>
      <c r="AY18" s="59">
        <v>3.4700000000000002E-2</v>
      </c>
      <c r="AZ18" s="59"/>
      <c r="BA18" s="59"/>
      <c r="BB18" s="59"/>
      <c r="BC18" s="59"/>
      <c r="BE18" s="56">
        <v>96.315724299071263</v>
      </c>
      <c r="BF18" s="56">
        <v>2453.9185880954892</v>
      </c>
      <c r="BH18" s="43">
        <v>24.7</v>
      </c>
      <c r="BI18" s="43">
        <v>60</v>
      </c>
      <c r="BJ18" s="43">
        <v>14.4</v>
      </c>
      <c r="BK18" s="56">
        <v>0.9</v>
      </c>
      <c r="BM18" s="51">
        <v>5461.8487695926469</v>
      </c>
      <c r="BN18" s="51">
        <v>30658.12553740327</v>
      </c>
      <c r="BO18" s="51">
        <v>1953.0651418744626</v>
      </c>
      <c r="BP18" s="51">
        <v>39466.385176268275</v>
      </c>
      <c r="BQ18" s="51">
        <v>2375.9303713582049</v>
      </c>
      <c r="BR18" s="51">
        <v>52721.555431069683</v>
      </c>
    </row>
    <row r="19" spans="7:70" x14ac:dyDescent="0.25">
      <c r="G19" s="43">
        <v>13</v>
      </c>
      <c r="H19" s="43">
        <v>2015</v>
      </c>
      <c r="I19" s="47">
        <v>64875165</v>
      </c>
      <c r="J19" s="47">
        <v>2575719.2000000002</v>
      </c>
      <c r="K19" s="51">
        <v>2024587.2</v>
      </c>
      <c r="L19" s="51">
        <f>(J19*1000000)/I19</f>
        <v>39702.699792748121</v>
      </c>
      <c r="U19" s="55"/>
      <c r="AV19" s="60">
        <v>0.21829999999999999</v>
      </c>
      <c r="AW19" s="61">
        <v>6.6799999999999998E-2</v>
      </c>
      <c r="AX19" s="59">
        <v>0.152</v>
      </c>
      <c r="AY19" s="59">
        <v>3.5099999999999999E-2</v>
      </c>
      <c r="AZ19" s="59"/>
      <c r="BA19" s="59">
        <v>1.43245</v>
      </c>
      <c r="BB19" s="59">
        <v>1.4886199999999998</v>
      </c>
      <c r="BC19" s="59"/>
      <c r="BH19" s="43">
        <v>24.5</v>
      </c>
      <c r="BI19" s="43">
        <v>59.9</v>
      </c>
      <c r="BJ19" s="43">
        <v>15</v>
      </c>
      <c r="BK19" s="43">
        <v>0.6</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xo1XR+/Sghu56vpTePhDSqSFfQc6GG2FZjA8ceLcKaNoRL1hncoUuH+i0S6KhQLmUwVWwt65Cc18Bv3H82yf3Q==" saltValue="3LRj32P6lQmvc+CurR+TWw=="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R69"/>
  <sheetViews>
    <sheetView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73</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117</v>
      </c>
      <c r="D4" s="51">
        <v>41285</v>
      </c>
      <c r="E4" s="43" t="s">
        <v>118</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7415102</v>
      </c>
      <c r="J9" s="47">
        <v>327755.2</v>
      </c>
      <c r="K9" s="51">
        <v>393391.6</v>
      </c>
      <c r="L9" s="51">
        <f>(J9*1000000)/I9</f>
        <v>44201.037288495827</v>
      </c>
      <c r="N9" s="54"/>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BE9" s="56"/>
      <c r="BF9" s="56"/>
      <c r="BM9" s="57"/>
      <c r="BN9" s="57"/>
      <c r="BO9" s="57"/>
      <c r="BP9" s="57"/>
      <c r="BQ9" s="57"/>
      <c r="BR9" s="57"/>
    </row>
    <row r="10" spans="1:70" x14ac:dyDescent="0.25">
      <c r="G10" s="43">
        <v>4</v>
      </c>
      <c r="H10" s="43">
        <v>2006</v>
      </c>
      <c r="I10" s="47">
        <v>7459128</v>
      </c>
      <c r="J10" s="47">
        <v>342123.1</v>
      </c>
      <c r="K10" s="51">
        <v>409177.5</v>
      </c>
      <c r="L10" s="51">
        <f t="shared" ref="L10:L24" si="0">(J10*1000000)/I10</f>
        <v>45866.366685221117</v>
      </c>
      <c r="N10" s="54"/>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BE10" s="56"/>
      <c r="BF10" s="56"/>
      <c r="BM10" s="57"/>
      <c r="BN10" s="57"/>
      <c r="BO10" s="57"/>
      <c r="BP10" s="57"/>
      <c r="BQ10" s="57"/>
      <c r="BR10" s="57"/>
    </row>
    <row r="11" spans="1:70" x14ac:dyDescent="0.25">
      <c r="G11" s="43">
        <v>5</v>
      </c>
      <c r="H11" s="43">
        <v>2007</v>
      </c>
      <c r="I11" s="47">
        <v>7508739</v>
      </c>
      <c r="J11" s="47">
        <v>348864.9</v>
      </c>
      <c r="K11" s="51">
        <v>426118.9</v>
      </c>
      <c r="L11" s="51">
        <f t="shared" si="0"/>
        <v>46461.183429068449</v>
      </c>
      <c r="N11" s="54"/>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BE11" s="56"/>
      <c r="BF11" s="56"/>
      <c r="BH11" s="43">
        <v>23.7</v>
      </c>
      <c r="BI11" s="43">
        <v>13.6</v>
      </c>
      <c r="BJ11" s="43">
        <v>59.3</v>
      </c>
      <c r="BK11" s="43">
        <v>3.4</v>
      </c>
      <c r="BM11" s="57"/>
      <c r="BN11" s="57"/>
      <c r="BO11" s="57"/>
      <c r="BP11" s="57"/>
      <c r="BQ11" s="57"/>
      <c r="BR11" s="57"/>
    </row>
    <row r="12" spans="1:70" x14ac:dyDescent="0.25">
      <c r="G12" s="43">
        <v>6</v>
      </c>
      <c r="H12" s="43">
        <v>2008</v>
      </c>
      <c r="I12" s="47">
        <v>7593494</v>
      </c>
      <c r="J12" s="47">
        <v>376326.40000000002</v>
      </c>
      <c r="K12" s="51">
        <v>435822.7</v>
      </c>
      <c r="L12" s="51">
        <f t="shared" si="0"/>
        <v>49559.056739888118</v>
      </c>
      <c r="N12" s="54"/>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BE12" s="56"/>
      <c r="BF12" s="56"/>
      <c r="BH12" s="43">
        <v>25</v>
      </c>
      <c r="BI12" s="43">
        <v>15.1</v>
      </c>
      <c r="BJ12" s="43">
        <v>56.9</v>
      </c>
      <c r="BK12" s="43">
        <v>3</v>
      </c>
      <c r="BM12" s="57"/>
      <c r="BN12" s="57"/>
      <c r="BO12" s="57"/>
      <c r="BP12" s="57"/>
      <c r="BQ12" s="57"/>
      <c r="BR12" s="57"/>
    </row>
    <row r="13" spans="1:70" x14ac:dyDescent="0.25">
      <c r="G13" s="43">
        <v>7</v>
      </c>
      <c r="H13" s="43">
        <v>2009</v>
      </c>
      <c r="I13" s="47">
        <v>7701856</v>
      </c>
      <c r="J13" s="47">
        <v>388781.9</v>
      </c>
      <c r="K13" s="51">
        <v>426541.3</v>
      </c>
      <c r="L13" s="51">
        <f t="shared" si="0"/>
        <v>50478.988441227673</v>
      </c>
      <c r="N13" s="54"/>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BE13" s="56"/>
      <c r="BF13" s="56"/>
      <c r="BH13" s="43">
        <v>25</v>
      </c>
      <c r="BI13" s="43">
        <v>14</v>
      </c>
      <c r="BJ13" s="43">
        <v>58</v>
      </c>
      <c r="BK13" s="43">
        <v>3</v>
      </c>
      <c r="BM13" s="57"/>
      <c r="BN13" s="57"/>
      <c r="BO13" s="57"/>
      <c r="BP13" s="57"/>
      <c r="BQ13" s="57"/>
      <c r="BR13" s="57"/>
    </row>
    <row r="14" spans="1:70" x14ac:dyDescent="0.25">
      <c r="G14" s="43">
        <v>8</v>
      </c>
      <c r="H14" s="43">
        <v>2010</v>
      </c>
      <c r="I14" s="47">
        <v>7785806</v>
      </c>
      <c r="J14" s="47">
        <v>439140.5</v>
      </c>
      <c r="K14" s="51">
        <v>439140.5</v>
      </c>
      <c r="L14" s="51">
        <f t="shared" si="0"/>
        <v>56402.702558990037</v>
      </c>
      <c r="N14" s="54"/>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BE14" s="56"/>
      <c r="BF14" s="56"/>
      <c r="BH14" s="43">
        <v>24.6</v>
      </c>
      <c r="BI14" s="43">
        <v>12.8</v>
      </c>
      <c r="BJ14" s="43">
        <v>59.5</v>
      </c>
      <c r="BK14" s="43">
        <v>3.1</v>
      </c>
      <c r="BM14" s="57"/>
      <c r="BN14" s="57"/>
      <c r="BO14" s="57"/>
      <c r="BP14" s="57"/>
      <c r="BQ14" s="57"/>
      <c r="BR14" s="57"/>
    </row>
    <row r="15" spans="1:70" x14ac:dyDescent="0.25">
      <c r="G15" s="43">
        <v>9</v>
      </c>
      <c r="H15" s="43">
        <v>2011</v>
      </c>
      <c r="I15" s="47">
        <v>7870134</v>
      </c>
      <c r="J15" s="47">
        <v>501642.7</v>
      </c>
      <c r="K15" s="51">
        <v>447065.1</v>
      </c>
      <c r="L15" s="51">
        <f t="shared" si="0"/>
        <v>63740.045595157593</v>
      </c>
      <c r="N15" s="54"/>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BE15" s="56"/>
      <c r="BF15" s="56"/>
      <c r="BH15" s="43">
        <v>24.5</v>
      </c>
      <c r="BI15" s="43">
        <v>12.2</v>
      </c>
      <c r="BJ15" s="43">
        <v>60.3</v>
      </c>
      <c r="BK15" s="43">
        <v>3</v>
      </c>
      <c r="BM15" s="57"/>
      <c r="BN15" s="57"/>
      <c r="BO15" s="57"/>
      <c r="BP15" s="57"/>
      <c r="BQ15" s="57"/>
      <c r="BR15" s="57"/>
    </row>
    <row r="16" spans="1:70" x14ac:dyDescent="0.25">
      <c r="G16" s="43">
        <v>10</v>
      </c>
      <c r="H16" s="43">
        <v>2012</v>
      </c>
      <c r="I16" s="47">
        <v>7954662</v>
      </c>
      <c r="J16" s="47">
        <v>517390.6</v>
      </c>
      <c r="K16" s="51">
        <v>451750.8</v>
      </c>
      <c r="L16" s="51">
        <f t="shared" si="0"/>
        <v>65042.436749669563</v>
      </c>
      <c r="N16" s="54"/>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BE16" s="56"/>
      <c r="BF16" s="56"/>
      <c r="BH16" s="43">
        <v>23.7</v>
      </c>
      <c r="BI16" s="43">
        <v>13.1</v>
      </c>
      <c r="BJ16" s="43">
        <v>59.7</v>
      </c>
      <c r="BK16" s="43">
        <v>3.5</v>
      </c>
      <c r="BM16" s="57"/>
      <c r="BN16" s="57"/>
      <c r="BO16" s="57"/>
      <c r="BP16" s="57"/>
      <c r="BQ16" s="57"/>
      <c r="BR16" s="57"/>
    </row>
    <row r="17" spans="7:70" x14ac:dyDescent="0.25">
      <c r="G17" s="43">
        <v>11</v>
      </c>
      <c r="H17" s="43">
        <v>2013</v>
      </c>
      <c r="I17" s="47">
        <v>8039060</v>
      </c>
      <c r="J17" s="47">
        <v>515616.9</v>
      </c>
      <c r="K17" s="51">
        <v>459794.6</v>
      </c>
      <c r="L17" s="51">
        <f t="shared" si="0"/>
        <v>64138.954056817587</v>
      </c>
      <c r="N17" s="54"/>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V17" s="58"/>
      <c r="AW17" s="58"/>
      <c r="AX17" s="59"/>
      <c r="AY17" s="59"/>
      <c r="AZ17" s="59"/>
      <c r="BA17" s="59"/>
      <c r="BB17" s="59"/>
      <c r="BC17" s="59"/>
      <c r="BE17" s="56"/>
      <c r="BF17" s="56"/>
      <c r="BH17" s="43">
        <v>24.2</v>
      </c>
      <c r="BI17" s="43">
        <v>13.6</v>
      </c>
      <c r="BJ17" s="43">
        <v>59.2</v>
      </c>
      <c r="BK17" s="43">
        <v>3</v>
      </c>
      <c r="BM17" s="57"/>
      <c r="BN17" s="57"/>
      <c r="BO17" s="57"/>
      <c r="BP17" s="57"/>
      <c r="BQ17" s="57"/>
      <c r="BR17" s="57"/>
    </row>
    <row r="18" spans="7:70" x14ac:dyDescent="0.25">
      <c r="G18" s="43">
        <v>12</v>
      </c>
      <c r="H18" s="43">
        <v>2014</v>
      </c>
      <c r="I18" s="47">
        <v>8139631</v>
      </c>
      <c r="J18" s="47">
        <v>530038.19999999995</v>
      </c>
      <c r="K18" s="51">
        <v>468976.1</v>
      </c>
      <c r="L18" s="51">
        <f t="shared" si="0"/>
        <v>65118.209904109899</v>
      </c>
      <c r="N18" s="54"/>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V18" s="60"/>
      <c r="AW18" s="60"/>
      <c r="AX18" s="59"/>
      <c r="AY18" s="59"/>
      <c r="AZ18" s="59"/>
      <c r="BA18" s="59"/>
      <c r="BB18" s="59"/>
      <c r="BC18" s="59"/>
      <c r="BE18" s="56"/>
      <c r="BF18" s="56"/>
      <c r="BH18" s="43">
        <v>24.4</v>
      </c>
      <c r="BI18" s="43">
        <v>12.6</v>
      </c>
      <c r="BJ18" s="43">
        <v>60.1</v>
      </c>
      <c r="BK18" s="56">
        <v>3</v>
      </c>
      <c r="BM18" s="51"/>
      <c r="BN18" s="51"/>
      <c r="BO18" s="51"/>
      <c r="BP18" s="51"/>
      <c r="BQ18" s="51"/>
      <c r="BR18" s="51"/>
    </row>
    <row r="19" spans="7:70" x14ac:dyDescent="0.25">
      <c r="G19" s="43">
        <v>13</v>
      </c>
      <c r="H19" s="43">
        <v>2015</v>
      </c>
      <c r="I19" s="47">
        <v>8237666</v>
      </c>
      <c r="J19" s="47">
        <v>604509.5</v>
      </c>
      <c r="K19" s="51">
        <v>472926</v>
      </c>
      <c r="L19" s="51">
        <f>(J19*1000000)/I19</f>
        <v>73383.589477893373</v>
      </c>
      <c r="AV19" s="60"/>
      <c r="AW19" s="61"/>
      <c r="AX19" s="59"/>
      <c r="AY19" s="59"/>
      <c r="AZ19" s="59"/>
      <c r="BA19" s="59"/>
      <c r="BB19" s="59"/>
      <c r="BC19" s="59"/>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2:3" ht="15.75" x14ac:dyDescent="0.25">
      <c r="B55" s="52" t="s">
        <v>42</v>
      </c>
    </row>
    <row r="56" spans="2:3" x14ac:dyDescent="0.25">
      <c r="B56" s="48" t="s">
        <v>115</v>
      </c>
      <c r="C56" s="43" t="s">
        <v>119</v>
      </c>
    </row>
    <row r="57" spans="2:3" x14ac:dyDescent="0.25">
      <c r="B57" s="48" t="s">
        <v>0</v>
      </c>
      <c r="C57" s="53" t="s">
        <v>43</v>
      </c>
    </row>
    <row r="58" spans="2:3" ht="45.75" customHeight="1" x14ac:dyDescent="0.25">
      <c r="B58" s="48" t="s">
        <v>44</v>
      </c>
      <c r="C58" s="53" t="s">
        <v>124</v>
      </c>
    </row>
    <row r="59" spans="2:3" ht="45.75" customHeight="1" x14ac:dyDescent="0.25">
      <c r="B59" s="48" t="s">
        <v>13</v>
      </c>
      <c r="C59" s="53" t="s">
        <v>124</v>
      </c>
    </row>
    <row r="60" spans="2:3" ht="57" customHeight="1" x14ac:dyDescent="0.25">
      <c r="B60" s="48" t="s">
        <v>159</v>
      </c>
      <c r="C60" s="62" t="s">
        <v>160</v>
      </c>
    </row>
    <row r="61" spans="2:3" ht="57" customHeight="1" x14ac:dyDescent="0.25">
      <c r="B61" s="48"/>
    </row>
    <row r="62" spans="2:3" ht="54" customHeight="1" x14ac:dyDescent="0.25">
      <c r="B62" s="48"/>
    </row>
    <row r="63" spans="2:3" ht="48.75" customHeight="1" x14ac:dyDescent="0.25">
      <c r="B63" s="48"/>
    </row>
    <row r="64" spans="2:3" x14ac:dyDescent="0.25">
      <c r="B64" s="48"/>
    </row>
    <row r="65" spans="2:2" x14ac:dyDescent="0.25">
      <c r="B65" s="48"/>
    </row>
    <row r="66" spans="2:2" x14ac:dyDescent="0.25">
      <c r="B66" s="48"/>
    </row>
    <row r="67" spans="2:2" x14ac:dyDescent="0.25">
      <c r="B67" s="48"/>
    </row>
    <row r="68" spans="2:2" x14ac:dyDescent="0.25">
      <c r="B68" s="48"/>
    </row>
    <row r="69" spans="2:2" x14ac:dyDescent="0.25">
      <c r="B69" s="48"/>
    </row>
  </sheetData>
  <sheetProtection algorithmName="SHA-512" hashValue="d0a1uYUfn14cm+LBYOM0e79Sj4OOpZsvFGArb0u37Bq+kO/fD5vJtNUHZgGyOnxNMfS0b1uuqLdCRCVCfD2fNQ==" saltValue="GdJOH8yi/T/KoagoHRZZ1Q=="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0"/>
  <sheetViews>
    <sheetView workbookViewId="0">
      <selection activeCell="D11" sqref="D11"/>
    </sheetView>
  </sheetViews>
  <sheetFormatPr defaultRowHeight="15" x14ac:dyDescent="0.25"/>
  <cols>
    <col min="1" max="7" width="9.140625" style="43"/>
    <col min="8" max="8" width="17.5703125" style="43" customWidth="1"/>
    <col min="9" max="9" width="9.140625" style="43"/>
    <col min="10" max="10" width="15.28515625" style="43" customWidth="1"/>
    <col min="11" max="16384" width="9.140625" style="43"/>
  </cols>
  <sheetData>
    <row r="1" spans="1:16" ht="15.75" x14ac:dyDescent="0.25">
      <c r="A1" s="43" t="s">
        <v>123</v>
      </c>
      <c r="C1" s="43">
        <v>2005</v>
      </c>
      <c r="H1" s="43" t="s">
        <v>123</v>
      </c>
      <c r="J1" s="43" t="s">
        <v>161</v>
      </c>
      <c r="M1" s="44" t="s">
        <v>146</v>
      </c>
      <c r="N1" s="45" t="s">
        <v>147</v>
      </c>
      <c r="O1" s="44">
        <v>1.163E-2</v>
      </c>
      <c r="P1" s="44" t="s">
        <v>132</v>
      </c>
    </row>
    <row r="2" spans="1:16" x14ac:dyDescent="0.25">
      <c r="A2" s="43" t="s">
        <v>48</v>
      </c>
      <c r="C2" s="43">
        <v>2006</v>
      </c>
      <c r="H2" s="43" t="s">
        <v>48</v>
      </c>
      <c r="J2" s="43" t="s">
        <v>162</v>
      </c>
      <c r="O2" s="43">
        <v>1</v>
      </c>
      <c r="P2" s="43" t="s">
        <v>190</v>
      </c>
    </row>
    <row r="3" spans="1:16" x14ac:dyDescent="0.25">
      <c r="A3" s="43" t="s">
        <v>122</v>
      </c>
      <c r="C3" s="43">
        <v>2007</v>
      </c>
      <c r="H3" s="43" t="s">
        <v>122</v>
      </c>
      <c r="J3" s="43" t="s">
        <v>163</v>
      </c>
    </row>
    <row r="4" spans="1:16" x14ac:dyDescent="0.25">
      <c r="A4" s="43" t="s">
        <v>49</v>
      </c>
      <c r="C4" s="43">
        <v>2008</v>
      </c>
      <c r="H4" s="43" t="s">
        <v>49</v>
      </c>
      <c r="J4" s="43" t="s">
        <v>164</v>
      </c>
    </row>
    <row r="5" spans="1:16" x14ac:dyDescent="0.25">
      <c r="A5" s="43" t="s">
        <v>50</v>
      </c>
      <c r="C5" s="43">
        <v>2009</v>
      </c>
      <c r="H5" s="43" t="s">
        <v>50</v>
      </c>
      <c r="J5" s="43" t="s">
        <v>165</v>
      </c>
    </row>
    <row r="6" spans="1:16" x14ac:dyDescent="0.25">
      <c r="A6" s="43" t="s">
        <v>51</v>
      </c>
      <c r="C6" s="43">
        <v>2010</v>
      </c>
      <c r="H6" s="43" t="s">
        <v>51</v>
      </c>
      <c r="J6" s="43" t="s">
        <v>166</v>
      </c>
    </row>
    <row r="7" spans="1:16" x14ac:dyDescent="0.25">
      <c r="A7" s="43" t="s">
        <v>52</v>
      </c>
      <c r="C7" s="43">
        <v>2011</v>
      </c>
      <c r="H7" s="43" t="s">
        <v>52</v>
      </c>
      <c r="J7" s="43" t="s">
        <v>167</v>
      </c>
    </row>
    <row r="8" spans="1:16" x14ac:dyDescent="0.25">
      <c r="A8" s="43" t="s">
        <v>53</v>
      </c>
      <c r="C8" s="43">
        <v>2012</v>
      </c>
      <c r="H8" s="43" t="s">
        <v>53</v>
      </c>
      <c r="J8" s="43" t="s">
        <v>187</v>
      </c>
    </row>
    <row r="9" spans="1:16" x14ac:dyDescent="0.25">
      <c r="A9" s="43" t="s">
        <v>54</v>
      </c>
      <c r="C9" s="43">
        <v>2013</v>
      </c>
      <c r="H9" s="43" t="s">
        <v>54</v>
      </c>
      <c r="J9" s="43" t="s">
        <v>188</v>
      </c>
    </row>
    <row r="10" spans="1:16" x14ac:dyDescent="0.25">
      <c r="A10" s="43" t="s">
        <v>55</v>
      </c>
      <c r="C10" s="43">
        <v>2014</v>
      </c>
      <c r="H10" s="43" t="s">
        <v>55</v>
      </c>
      <c r="J10" s="43" t="s">
        <v>189</v>
      </c>
    </row>
    <row r="11" spans="1:16" x14ac:dyDescent="0.25">
      <c r="A11" s="43" t="s">
        <v>56</v>
      </c>
      <c r="H11" s="43" t="s">
        <v>56</v>
      </c>
      <c r="J11" s="43" t="s">
        <v>168</v>
      </c>
    </row>
    <row r="12" spans="1:16" x14ac:dyDescent="0.25">
      <c r="A12" s="43" t="s">
        <v>57</v>
      </c>
      <c r="H12" s="43" t="s">
        <v>57</v>
      </c>
      <c r="J12" s="43" t="s">
        <v>169</v>
      </c>
    </row>
    <row r="13" spans="1:16" x14ac:dyDescent="0.25">
      <c r="A13" s="43" t="s">
        <v>58</v>
      </c>
      <c r="H13" s="43" t="s">
        <v>58</v>
      </c>
      <c r="J13" s="43" t="s">
        <v>170</v>
      </c>
    </row>
    <row r="14" spans="1:16" x14ac:dyDescent="0.25">
      <c r="A14" s="43" t="s">
        <v>59</v>
      </c>
      <c r="H14" s="43" t="s">
        <v>59</v>
      </c>
      <c r="J14" s="43" t="s">
        <v>171</v>
      </c>
    </row>
    <row r="15" spans="1:16" x14ac:dyDescent="0.25">
      <c r="A15" s="43" t="s">
        <v>60</v>
      </c>
      <c r="H15" s="43" t="s">
        <v>60</v>
      </c>
      <c r="J15" s="43" t="s">
        <v>172</v>
      </c>
    </row>
    <row r="16" spans="1:16" x14ac:dyDescent="0.25">
      <c r="A16" s="43" t="s">
        <v>61</v>
      </c>
      <c r="H16" s="43" t="s">
        <v>61</v>
      </c>
      <c r="J16" s="43" t="s">
        <v>183</v>
      </c>
    </row>
    <row r="17" spans="1:10" x14ac:dyDescent="0.25">
      <c r="A17" s="43" t="s">
        <v>62</v>
      </c>
      <c r="H17" s="43" t="s">
        <v>62</v>
      </c>
      <c r="J17" s="43" t="s">
        <v>184</v>
      </c>
    </row>
    <row r="18" spans="1:10" x14ac:dyDescent="0.25">
      <c r="A18" s="43" t="s">
        <v>63</v>
      </c>
      <c r="H18" s="43" t="s">
        <v>63</v>
      </c>
      <c r="J18" s="43" t="s">
        <v>185</v>
      </c>
    </row>
    <row r="19" spans="1:10" x14ac:dyDescent="0.25">
      <c r="A19" s="43" t="s">
        <v>64</v>
      </c>
      <c r="H19" s="43" t="s">
        <v>64</v>
      </c>
      <c r="J19" s="43" t="s">
        <v>186</v>
      </c>
    </row>
    <row r="20" spans="1:10" x14ac:dyDescent="0.25">
      <c r="A20" s="43" t="s">
        <v>65</v>
      </c>
      <c r="H20" s="43" t="s">
        <v>65</v>
      </c>
      <c r="J20" s="43" t="s">
        <v>173</v>
      </c>
    </row>
    <row r="21" spans="1:10" x14ac:dyDescent="0.25">
      <c r="A21" s="43" t="s">
        <v>66</v>
      </c>
      <c r="H21" s="43" t="s">
        <v>66</v>
      </c>
      <c r="J21" s="43" t="s">
        <v>174</v>
      </c>
    </row>
    <row r="22" spans="1:10" x14ac:dyDescent="0.25">
      <c r="A22" s="43" t="s">
        <v>67</v>
      </c>
      <c r="H22" s="43" t="s">
        <v>67</v>
      </c>
      <c r="J22" s="43" t="s">
        <v>175</v>
      </c>
    </row>
    <row r="23" spans="1:10" x14ac:dyDescent="0.25">
      <c r="A23" s="43" t="s">
        <v>68</v>
      </c>
      <c r="H23" s="43" t="s">
        <v>68</v>
      </c>
      <c r="J23" s="43" t="s">
        <v>176</v>
      </c>
    </row>
    <row r="24" spans="1:10" x14ac:dyDescent="0.25">
      <c r="A24" s="43" t="s">
        <v>69</v>
      </c>
      <c r="H24" s="43" t="s">
        <v>69</v>
      </c>
      <c r="J24" s="43" t="s">
        <v>177</v>
      </c>
    </row>
    <row r="25" spans="1:10" x14ac:dyDescent="0.25">
      <c r="A25" s="43" t="s">
        <v>70</v>
      </c>
      <c r="H25" s="43" t="s">
        <v>70</v>
      </c>
      <c r="J25" s="43" t="s">
        <v>178</v>
      </c>
    </row>
    <row r="26" spans="1:10" x14ac:dyDescent="0.25">
      <c r="A26" s="43" t="s">
        <v>71</v>
      </c>
      <c r="H26" s="43" t="s">
        <v>71</v>
      </c>
      <c r="J26" s="43" t="s">
        <v>179</v>
      </c>
    </row>
    <row r="27" spans="1:10" x14ac:dyDescent="0.25">
      <c r="A27" s="43" t="s">
        <v>72</v>
      </c>
      <c r="H27" s="43" t="s">
        <v>72</v>
      </c>
      <c r="J27" s="43" t="s">
        <v>180</v>
      </c>
    </row>
    <row r="28" spans="1:10" x14ac:dyDescent="0.25">
      <c r="A28" s="43" t="s">
        <v>74</v>
      </c>
      <c r="H28" s="43" t="s">
        <v>73</v>
      </c>
      <c r="J28" s="43" t="s">
        <v>181</v>
      </c>
    </row>
    <row r="29" spans="1:10" x14ac:dyDescent="0.25">
      <c r="A29" s="43" t="s">
        <v>130</v>
      </c>
      <c r="H29" s="43" t="s">
        <v>74</v>
      </c>
      <c r="J29" s="43" t="s">
        <v>182</v>
      </c>
    </row>
    <row r="30" spans="1:10" x14ac:dyDescent="0.25">
      <c r="H30" s="43" t="s">
        <v>130</v>
      </c>
      <c r="J30" s="43"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W69"/>
  <sheetViews>
    <sheetView zoomScaleNormal="100"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5" ht="23.25" x14ac:dyDescent="0.35">
      <c r="A1" s="43" t="s">
        <v>130</v>
      </c>
      <c r="G1" s="82" t="s">
        <v>157</v>
      </c>
      <c r="H1" s="82"/>
      <c r="I1" s="82"/>
      <c r="J1" s="82"/>
      <c r="K1" s="82"/>
      <c r="L1" s="82"/>
      <c r="M1" s="82"/>
      <c r="N1" s="82"/>
      <c r="O1" s="82"/>
      <c r="P1" s="82"/>
      <c r="Q1" s="82"/>
      <c r="R1" s="82"/>
      <c r="S1" s="82"/>
      <c r="T1" s="82"/>
      <c r="U1" s="82"/>
      <c r="V1" s="82"/>
      <c r="W1" s="82"/>
      <c r="X1" s="82"/>
      <c r="Y1" s="82"/>
      <c r="Z1" s="82"/>
    </row>
    <row r="3" spans="1:75" ht="33.75" customHeight="1" x14ac:dyDescent="0.25">
      <c r="C3" s="43" t="s">
        <v>1</v>
      </c>
      <c r="D3" s="43" t="s">
        <v>3</v>
      </c>
      <c r="E3" s="43" t="s">
        <v>75</v>
      </c>
    </row>
    <row r="4" spans="1:75" x14ac:dyDescent="0.25">
      <c r="C4" s="43" t="s">
        <v>148</v>
      </c>
      <c r="D4" s="47">
        <f>IF((AT!D4+BE!D4+BG!D4+HR!D4+CY!D4+CZ!D4+DK!D4+EE!D4+FI!D4+FR!D4+DE!D4+GR!D4+HU!D4+IE!D4+IT!D4+LV!D4+LT!D4+LU!D4+MT!D4+NL!D4+PL!D4+PT!D4+RO!D4+SK!D4+SI!D4+ES!D4+SE!D4+UK!D4+CH!D4)=0," ",AT!D4+BE!D4+BG!D4+HR!D4+CY!D4+CZ!D4+DK!D4+EE!D4+FI!D4+FR!D4+DE!D4+GR!D4+HU!D4+IE!D4+IT!D4+LV!D4+LT!D4+LU!D4+MT!D4+NL!D4+PL!D4+PT!D4+RO!D4+SK!D4+SI!D4+ES!D4+SE!D4+UK!D4)</f>
        <v>4473434</v>
      </c>
      <c r="E4" s="43" t="s">
        <v>76</v>
      </c>
    </row>
    <row r="5" spans="1:75"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5"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5"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c r="BW8" s="50"/>
    </row>
    <row r="9" spans="1:75" x14ac:dyDescent="0.25">
      <c r="G9" s="43">
        <v>3</v>
      </c>
      <c r="H9" s="43">
        <v>2005</v>
      </c>
      <c r="I9" s="47">
        <f>IF((AT!I9+BE!I9+BG!I9+HR!I9+CY!I9+CZ!I9+DK!I9+EE!I9+FI!I9+FR!I9+DE!I9+GR!I9+HU!I9+IE!I9+IT!I9+LV!I9+LT!I9+LU!I9+MT!I9+NL!I9+PL!I9+PT!I9+RO!I9+SK!I9+SI!I9+ES!I9+SE!I9+UK!I9+CH!I9)=0," ",AT!I9+BE!I9+BG!I9+HR!I9+CY!I9+CZ!I9+DK!I9+EE!I9+FI!I9+FR!I9+DE!I9+GR!I9+HU!I9+IE!I9+IT!I9+LV!I9+LT!I9+LU!I9+MT!I9+NL!I9+PL!I9+PT!I9+RO!I9+SK!I9+SI!I9+ES!I9+SE!I9+UK!I9)</f>
        <v>494598322</v>
      </c>
      <c r="J9" s="47">
        <f>IF((AT!J9+BE!J9+BG!J9+HR!J9+CY!J9+CZ!J9+DK!J9+EE!J9+FI!J9+FR!J9+DE!J9+GR!J9+HU!J9+IE!J9+IT!J9+LV!J9+LT!J9+LU!J9+MT!J9+NL!J9+PL!J9+PT!J9+RO!J9+SK!J9+SI!J9+ES!J9+SE!J9+UK!J9+CH!J9)=0," ",AT!J9+BE!J9+BG!J9+HR!J9+CY!J9+CZ!J9+DK!J9+EE!J9+FI!J9+FR!J9+DE!J9+GR!J9+HU!J9+IE!J9+IT!J9+LV!J9+LT!J9+LU!J9+MT!J9+NL!J9+PL!J9+PT!J9+RO!J9+SK!J9+SI!J9+ES!J9+SE!J9+UK!J9)</f>
        <v>11590317.199999999</v>
      </c>
      <c r="K9" s="47">
        <f>IF((AT!K9+BE!K9+BG!K9+HR!K9+CY!K9+CZ!K9+DK!K9+EE!K9+FI!K9+FR!K9+DE!K9+GR!K9+HU!K9+IE!K9+IT!K9+LV!K9+LT!K9+LU!K9+MT!K9+NL!K9+PL!K9+PT!K9+RO!K9+SK!K9+SI!K9+ES!K9+SE!K9+UK!K9+CH!K9)=0," ",AT!K9+BE!K9+BG!K9+HR!K9+CY!K9+CZ!K9+DK!K9+EE!K9+FI!K9+FR!K9+DE!K9+GR!K9+HU!K9+IE!K9+IT!K9+LV!K9+LT!K9+LU!K9+MT!K9+NL!K9+PL!K9+PT!K9+RO!K9+SK!K9+SI!K9+ES!K9+SE!K9+UK!K9)</f>
        <v>12258864.500000002</v>
      </c>
      <c r="L9" s="47">
        <f>(J9*1000000)/I9</f>
        <v>23433.79806290568</v>
      </c>
      <c r="M9" s="47" t="str">
        <f>IF((AT!M9+BE!M9+BG!M9+HR!M9+CY!M9+CZ!M9+DK!M9+EE!M9+FI!M9+FR!M9+DE!M9+GR!M9+HU!M9+IE!M9+IT!M9+LV!M9+LT!M9+LU!M9+MT!M9+NL!M9+PL!M9+PT!M9+RO!M9+SK!M9+SI!M9+ES!M9+SE!M9+UK!M9+CH!M9)=0," ",AT!M9+BE!M9+BG!M9+HR!M9+CY!M9+CZ!M9+DK!M9+EE!M9+FI!M9+FR!M9+DE!M9+GR!M9+HU!M9+IE!M9+IT!M9+LV!M9+LT!M9+LU!M9+MT!M9+NL!M9+PL!M9+PT!M9+RO!M9+SK!M9+SI!M9+ES!M9+SE!M9+UK!M9+CH!M9)</f>
        <v xml:space="preserve"> </v>
      </c>
      <c r="N9" s="47"/>
      <c r="O9" s="47">
        <f>IF((AT!O9+BE!O9+BG!O9+HR!O9+CY!O9+CZ!O9+DK!O9+EE!O9+FI!O9+FR!O9+DE!O9+GR!O9+HU!O9+IE!O9+IT!O9+LV!O9+LT!O9+LU!O9+MT!O9+NL!O9+PL!O9+PT!O9+RO!O9+SK!O9+SI!O9+ES!O9+SE!O9+UK!O9+CH!O9)=0," ",AT!O9+BE!O9+BG!O9+HR!O9+CY!O9+CZ!O9+DK!O9+EE!O9+FI!O9+FR!O9+DE!O9+GR!O9+HU!O9+IE!O9+IT!O9+LV!O9+LT!O9+LU!O9+MT!O9+NL!O9+PL!O9+PT!O9+RO!O9+SK!O9+SI!O9+ES!O9+SE!O9+UK!O9)</f>
        <v>1191.2980000000002</v>
      </c>
      <c r="P9" s="47">
        <f>IF((AT!P9+BE!P9+BG!P9+HR!P9+CY!P9+CZ!P9+DK!P9+EE!P9+FI!P9+FR!P9+DE!P9+GR!P9+HU!P9+IE!P9+IT!P9+LV!P9+LT!P9+LU!P9+MT!P9+NL!P9+PL!P9+PT!P9+RO!P9+SK!P9+SI!P9+ES!P9+SE!P9+UK!P9+CH!P9)=0," ",AT!P9+BE!P9+BG!P9+HR!P9+CY!P9+CZ!P9+DK!P9+EE!P9+FI!P9+FR!P9+DE!P9+GR!P9+HU!P9+IE!P9+IT!P9+LV!P9+LT!P9+LU!P9+MT!P9+NL!P9+PL!P9+PT!P9+RO!P9+SK!P9+SI!P9+ES!P9+SE!P9+UK!P9)</f>
        <v>53.90100000000001</v>
      </c>
      <c r="Q9" s="47">
        <f>IF((AT!Q9+BE!Q9+BG!Q9+HR!Q9+CY!Q9+CZ!Q9+DK!Q9+EE!Q9+FI!Q9+FR!Q9+DE!Q9+GR!Q9+HU!Q9+IE!Q9+IT!Q9+LV!Q9+LT!Q9+LU!Q9+MT!Q9+NL!Q9+PL!Q9+PT!Q9+RO!Q9+SK!Q9+SI!Q9+ES!Q9+SE!Q9+UK!Q9+CH!Q9)=0," ",AT!Q9+BE!Q9+BG!Q9+HR!Q9+CY!Q9+CZ!Q9+DK!Q9+EE!Q9+FI!Q9+FR!Q9+DE!Q9+GR!Q9+HU!Q9+IE!Q9+IT!Q9+LV!Q9+LT!Q9+LU!Q9+MT!Q9+NL!Q9+PL!Q9+PT!Q9+RO!Q9+SK!Q9+SI!Q9+ES!Q9+SE!Q9+UK!Q9)</f>
        <v>503.80499999999995</v>
      </c>
      <c r="R9" s="47">
        <f>IF((AT!R9+BE!R9+BG!R9+HR!R9+CY!R9+CZ!R9+DK!R9+EE!R9+FI!R9+FR!R9+DE!R9+GR!R9+HU!R9+IE!R9+IT!R9+LV!R9+LT!R9+LU!R9+MT!R9+NL!R9+PL!R9+PT!R9+RO!R9+SK!R9+SI!R9+ES!R9+SE!R9+UK!R9+CH!R9)=0," ",AT!R9+BE!R9+BG!R9+HR!R9+CY!R9+CZ!R9+DK!R9+EE!R9+FI!R9+FR!R9+DE!R9+GR!R9+HU!R9+IE!R9+IT!R9+LV!R9+LT!R9+LU!R9+MT!R9+NL!R9+PL!R9+PT!R9+RO!R9+SK!R9+SI!R9+ES!R9+SE!R9+UK!R9)</f>
        <v>281.34300000000002</v>
      </c>
      <c r="S9" s="47">
        <f>IF((AT!S9+BE!S9+BG!S9+HR!S9+CY!S9+CZ!S9+DK!S9+EE!S9+FI!S9+FR!S9+DE!S9+GR!S9+HU!S9+IE!S9+IT!S9+LV!S9+LT!S9+LU!S9+MT!S9+NL!S9+PL!S9+PT!S9+RO!S9+SK!S9+SI!S9+ES!S9+SE!S9+UK!S9+CH!S9)=0," ",AT!S9+BE!S9+BG!S9+HR!S9+CY!S9+CZ!S9+DK!S9+EE!S9+FI!S9+FR!S9+DE!S9+GR!S9+HU!S9+IE!S9+IT!S9+LV!S9+LT!S9+LU!S9+MT!S9+NL!S9+PL!S9+PT!S9+RO!S9+SK!S9+SI!S9+ES!S9+SE!S9+UK!S9)</f>
        <v>58.637999999999998</v>
      </c>
      <c r="T9" s="47">
        <f>IF((AT!T9+BE!T9+BG!T9+HR!T9+CY!T9+CZ!T9+DK!T9+EE!T9+FI!T9+FR!T9+DE!T9+GR!T9+HU!T9+IE!T9+IT!T9+LV!T9+LT!T9+LU!T9+MT!T9+NL!T9+PL!T9+PT!T9+RO!T9+SK!T9+SI!T9+ES!T9+SE!T9+UK!T9+CH!T9)=0," ",AT!T9+BE!T9+BG!T9+HR!T9+CY!T9+CZ!T9+DK!T9+EE!T9+FI!T9+FR!T9+DE!T9+GR!T9+HU!T9+IE!T9+IT!T9+LV!T9+LT!T9+LU!T9+MT!T9+NL!T9+PL!T9+PT!T9+RO!T9+SK!T9+SI!T9+ES!T9+SE!T9+UK!T9)</f>
        <v>239.477</v>
      </c>
      <c r="U9" s="47">
        <f>IF((AT!U9+BE!U9+BG!U9+HR!U9+CY!U9+CZ!U9+DK!U9+EE!U9+FI!U9+FR!U9+DE!U9+GR!U9+HU!U9+IE!U9+IT!U9+LV!U9+LT!U9+LU!U9+MT!U9+NL!U9+PL!U9+PT!U9+RO!U9+SK!U9+SI!U9+ES!U9+SE!U9+UK!U9+CH!U9)=0," ",AT!U9+BE!U9+BG!U9+HR!U9+CY!U9+CZ!U9+DK!U9+EE!U9+FI!U9+FR!U9+DE!U9+GR!U9+HU!U9+IE!U9+IT!U9+LV!U9+LT!U9+LU!U9+MT!U9+NL!U9+PL!U9+PT!U9+RO!U9+SK!U9+SI!U9+ES!U9+SE!U9+UK!U9)</f>
        <v>52.672000000000004</v>
      </c>
      <c r="V9" s="47">
        <f>IF((AT!V9+BE!V9+BG!V9+HR!V9+CY!V9+CZ!V9+DK!V9+EE!V9+FI!V9+FR!V9+DE!V9+GR!V9+HU!V9+IE!V9+IT!V9+LV!V9+LT!V9+LU!V9+MT!V9+NL!V9+PL!V9+PT!V9+RO!V9+SK!V9+SI!V9+ES!V9+SE!V9+UK!V9+CH!V9)=0," ",AT!V9+BE!V9+BG!V9+HR!V9+CY!V9+CZ!V9+DK!V9+EE!V9+FI!V9+FR!V9+DE!V9+GR!V9+HU!V9+IE!V9+IT!V9+LV!V9+LT!V9+LU!V9+MT!V9+NL!V9+PL!V9+PT!V9+RO!V9+SK!V9+SI!V9+ES!V9+SE!V9+UK!V9)</f>
        <v>1.4590000000000003</v>
      </c>
      <c r="W9" s="47">
        <f>IF((AT!W9+BE!W9+BG!W9+HR!W9+CY!W9+CZ!W9+DK!W9+EE!W9+FI!W9+FR!W9+DE!W9+GR!W9+HU!W9+IE!W9+IT!W9+LV!W9+LT!W9+LU!W9+MT!W9+NL!W9+PL!W9+PT!W9+RO!W9+SK!W9+SI!W9+ES!W9+SE!W9+UK!W9+CH!W9)=0," ",AT!W9+BE!W9+BG!W9+HR!W9+CY!W9+CZ!W9+DK!W9+EE!W9+FI!W9+FR!W9+DE!W9+GR!W9+HU!W9+IE!W9+IT!W9+LV!W9+LT!W9+LU!W9+MT!W9+NL!W9+PL!W9+PT!W9+RO!W9+SK!W9+SI!W9+ES!W9+SE!W9+UK!W9)</f>
        <v>328.1</v>
      </c>
      <c r="X9" s="47">
        <f>IF((AT!X9+BE!X9+BG!X9+HR!X9+CY!X9+CZ!X9+DK!X9+EE!X9+FI!X9+FR!X9+DE!X9+GR!X9+HU!X9+IE!X9+IT!X9+LV!X9+LT!X9+LU!X9+MT!X9+NL!X9+PL!X9+PT!X9+RO!X9+SK!X9+SI!X9+ES!X9+SE!X9+UK!X9+CH!X9)=0," ",AT!X9+BE!X9+BG!X9+HR!X9+CY!X9+CZ!X9+DK!X9+EE!X9+FI!X9+FR!X9+DE!X9+GR!X9+HU!X9+IE!X9+IT!X9+LV!X9+LT!X9+LU!X9+MT!X9+NL!X9+PL!X9+PT!X9+RO!X9+SK!X9+SI!X9+ES!X9+SE!X9+UK!X9)</f>
        <v>369.44799999999998</v>
      </c>
      <c r="Y9" s="47">
        <f>IF((AT!Y9+BE!Y9+BG!Y9+HR!Y9+CY!Y9+CZ!Y9+DK!Y9+EE!Y9+FI!Y9+FR!Y9+DE!Y9+GR!Y9+HU!Y9+IE!Y9+IT!Y9+LV!Y9+LT!Y9+LU!Y9+MT!Y9+NL!Y9+PL!Y9+PT!Y9+RO!Y9+SK!Y9+SI!Y9+ES!Y9+SE!Y9+UK!Y9+CH!Y9)=0," ",AT!Y9+BE!Y9+BG!Y9+HR!Y9+CY!Y9+CZ!Y9+DK!Y9+EE!Y9+FI!Y9+FR!Y9+DE!Y9+GR!Y9+HU!Y9+IE!Y9+IT!Y9+LV!Y9+LT!Y9+LU!Y9+MT!Y9+NL!Y9+PL!Y9+PT!Y9+RO!Y9+SK!Y9+SI!Y9+ES!Y9+SE!Y9+UK!Y9)</f>
        <v>308.83299999999991</v>
      </c>
      <c r="Z9" s="47">
        <f>IF((AT!Z9+BE!Z9+BG!Z9+HR!Z9+CY!Z9+CZ!Z9+DK!Z9+EE!Z9+FI!Z9+FR!Z9+DE!Z9+GR!Z9+HU!Z9+IE!Z9+IT!Z9+LV!Z9+LT!Z9+LU!Z9+MT!Z9+NL!Z9+PL!Z9+PT!Z9+RO!Z9+SK!Z9+SI!Z9+ES!Z9+SE!Z9+UK!Z9+CH!Z9)=0," ",AT!Z9+BE!Z9+BG!Z9+HR!Z9+CY!Z9+CZ!Z9+DK!Z9+EE!Z9+FI!Z9+FR!Z9+DE!Z9+GR!Z9+HU!Z9+IE!Z9+IT!Z9+LV!Z9+LT!Z9+LU!Z9+MT!Z9+NL!Z9+PL!Z9+PT!Z9+RO!Z9+SK!Z9+SI!Z9+ES!Z9+SE!Z9+UK!Z9)</f>
        <v>143.94899999999998</v>
      </c>
      <c r="AA9" s="47">
        <f>IF((AT!AA9+BE!AA9+BG!AA9+HR!AA9+CY!AA9+CZ!AA9+DK!AA9+EE!AA9+FI!AA9+FR!AA9+DE!AA9+GR!AA9+HU!AA9+IE!AA9+IT!AA9+LV!AA9+LT!AA9+LU!AA9+MT!AA9+NL!AA9+PL!AA9+PT!AA9+RO!AA9+SK!AA9+SI!AA9+ES!AA9+SE!AA9+UK!AA9+CH!AA9)=0," ",AT!AA9+BE!AA9+BG!AA9+HR!AA9+CY!AA9+CZ!AA9+DK!AA9+EE!AA9+FI!AA9+FR!AA9+DE!AA9+GR!AA9+HU!AA9+IE!AA9+IT!AA9+LV!AA9+LT!AA9+LU!AA9+MT!AA9+NL!AA9+PL!AA9+PT!AA9+RO!AA9+SK!AA9+SI!AA9+ES!AA9+SE!AA9+UK!AA9)</f>
        <v>29.038999999999998</v>
      </c>
      <c r="AB9" s="47">
        <f>IF((AT!AB9+BE!AB9+BG!AB9+HR!AB9+CY!AB9+CZ!AB9+DK!AB9+EE!AB9+FI!AB9+FR!AB9+DE!AB9+GR!AB9+HU!AB9+IE!AB9+IT!AB9+LV!AB9+LT!AB9+LU!AB9+MT!AB9+NL!AB9+PL!AB9+PT!AB9+RO!AB9+SK!AB9+SI!AB9+ES!AB9+SE!AB9+UK!AB9+CH!AB9)=0," ",AT!AB9+BE!AB9+BG!AB9+HR!AB9+CY!AB9+CZ!AB9+DK!AB9+EE!AB9+FI!AB9+FR!AB9+DE!AB9+GR!AB9+HU!AB9+IE!AB9+IT!AB9+LV!AB9+LT!AB9+LU!AB9+MT!AB9+NL!AB9+PL!AB9+PT!AB9+RO!AB9+SK!AB9+SI!AB9+ES!AB9+SE!AB9+UK!AB9)</f>
        <v>11.931000000000001</v>
      </c>
      <c r="AC9" s="47" t="str">
        <f>IF((AT!AC9+BE!AC9+BG!AC9+HR!AC9+CY!AC9+CZ!AC9+DK!AC9+EE!AC9+FI!AC9+FR!AC9+DE!AC9+GR!AC9+HU!AC9+IE!AC9+IT!AC9+LV!AC9+LT!AC9+LU!AC9+MT!AC9+NL!AC9+PL!AC9+PT!AC9+RO!AC9+SK!AC9+SI!AC9+ES!AC9+SE!AC9+UK!AC9+CH!AC9)=0," ",AT!AC9+BE!AC9+BG!AC9+HR!AC9+CY!AC9+CZ!AC9+DK!AC9+EE!AC9+FI!AC9+FR!AC9+DE!AC9+GR!AC9+HU!AC9+IE!AC9+IT!AC9+LV!AC9+LT!AC9+LU!AC9+MT!AC9+NL!AC9+PL!AC9+PT!AC9+RO!AC9+SK!AC9+SI!AC9+ES!AC9+SE!AC9+UK!AC9)</f>
        <v xml:space="preserve"> </v>
      </c>
      <c r="AD9" s="47">
        <f>IF((AT!AD9+BE!AD9+BG!AD9+HR!AD9+CY!AD9+CZ!AD9+DK!AD9+EE!AD9+FI!AD9+FR!AD9+DE!AD9+GR!AD9+HU!AD9+IE!AD9+IT!AD9+LV!AD9+LT!AD9+LU!AD9+MT!AD9+NL!AD9+PL!AD9+PT!AD9+RO!AD9+SK!AD9+SI!AD9+ES!AD9+SE!AD9+UK!AD9+CH!AD9)=0," ",AT!AD9+BE!AD9+BG!AD9+HR!AD9+CY!AD9+CZ!AD9+DK!AD9+EE!AD9+FI!AD9+FR!AD9+DE!AD9+GR!AD9+HU!AD9+IE!AD9+IT!AD9+LV!AD9+LT!AD9+LU!AD9+MT!AD9+NL!AD9+PL!AD9+PT!AD9+RO!AD9+SK!AD9+SI!AD9+ES!AD9+SE!AD9+UK!AD9)</f>
        <v>2594.8310000000001</v>
      </c>
      <c r="AE9" s="47">
        <f>IF((AT!AE9+BE!AE9+BG!AE9+HR!AE9+CY!AE9+CZ!AE9+DK!AE9+EE!AE9+FI!AE9+FR!AE9+DE!AE9+GR!AE9+HU!AE9+IE!AE9+IT!AE9+LV!AE9+LT!AE9+LU!AE9+MT!AE9+NL!AE9+PL!AE9+PT!AE9+RO!AE9+SK!AE9+SI!AE9+ES!AE9+SE!AE9+UK!AE9+CH!AE9)=0," ",AT!AE9+BE!AE9+BG!AE9+HR!AE9+CY!AE9+CZ!AE9+DK!AE9+EE!AE9+FI!AE9+FR!AE9+DE!AE9+GR!AE9+HU!AE9+IE!AE9+IT!AE9+LV!AE9+LT!AE9+LU!AE9+MT!AE9+NL!AE9+PL!AE9+PT!AE9+RO!AE9+SK!AE9+SI!AE9+ES!AE9+SE!AE9+UK!AE9)</f>
        <v>789.69599999999991</v>
      </c>
      <c r="AF9" s="47">
        <f>IF((AT!AF9+BE!AF9+BG!AF9+HR!AF9+CY!AF9+CZ!AF9+DK!AF9+EE!AF9+FI!AF9+FR!AF9+DE!AF9+GR!AF9+HU!AF9+IE!AF9+IT!AF9+LV!AF9+LT!AF9+LU!AF9+MT!AF9+NL!AF9+PL!AF9+PT!AF9+RO!AF9+SK!AF9+SI!AF9+ES!AF9+SE!AF9+UK!AF9+CH!AF9)=0," ",AT!AF9+BE!AF9+BG!AF9+HR!AF9+CY!AF9+CZ!AF9+DK!AF9+EE!AF9+FI!AF9+FR!AF9+DE!AF9+GR!AF9+HU!AF9+IE!AF9+IT!AF9+LV!AF9+LT!AF9+LU!AF9+MT!AF9+NL!AF9+PL!AF9+PT!AF9+RO!AF9+SK!AF9+SI!AF9+ES!AF9+SE!AF9+UK!AF9)</f>
        <v>226.78899999999999</v>
      </c>
      <c r="AG9" s="47">
        <f>IF((AT!AG9+BE!AG9+BG!AG9+HR!AG9+CY!AG9+CZ!AG9+DK!AG9+EE!AG9+FI!AG9+FR!AG9+DE!AG9+GR!AG9+HU!AG9+IE!AG9+IT!AG9+LV!AG9+LT!AG9+LU!AG9+MT!AG9+NL!AG9+PL!AG9+PT!AG9+RO!AG9+SK!AG9+SI!AG9+ES!AG9+SE!AG9+UK!AG9+CH!AG9)=0," ",AT!AG9+BE!AG9+BG!AG9+HR!AG9+CY!AG9+CZ!AG9+DK!AG9+EE!AG9+FI!AG9+FR!AG9+DE!AG9+GR!AG9+HU!AG9+IE!AG9+IT!AG9+LV!AG9+LT!AG9+LU!AG9+MT!AG9+NL!AG9+PL!AG9+PT!AG9+RO!AG9+SK!AG9+SI!AG9+ES!AG9+SE!AG9+UK!AG9)</f>
        <v>1177.9820000000002</v>
      </c>
      <c r="AH9" s="47">
        <f>IF((AT!AH9+BE!AH9+BG!AH9+HR!AH9+CY!AH9+CZ!AH9+DK!AH9+EE!AH9+FI!AH9+FR!AH9+DE!AH9+GR!AH9+HU!AH9+IE!AH9+IT!AH9+LV!AH9+LT!AH9+LU!AH9+MT!AH9+NL!AH9+PL!AH9+PT!AH9+RO!AH9+SK!AH9+SI!AH9+ES!AH9+SE!AH9+UK!AH9+CH!AH9)=0," ",AT!AH9+BE!AH9+BG!AH9+HR!AH9+CY!AH9+CZ!AH9+DK!AH9+EE!AH9+FI!AH9+FR!AH9+DE!AH9+GR!AH9+HU!AH9+IE!AH9+IT!AH9+LV!AH9+LT!AH9+LU!AH9+MT!AH9+NL!AH9+PL!AH9+PT!AH9+RO!AH9+SK!AH9+SI!AH9+ES!AH9+SE!AH9+UK!AH9)</f>
        <v>6.5299999999999994</v>
      </c>
      <c r="AI9" s="47">
        <f>IF((AT!AI9+BE!AI9+BG!AI9+HR!AI9+CY!AI9+CZ!AI9+DK!AI9+EE!AI9+FI!AI9+FR!AI9+DE!AI9+GR!AI9+HU!AI9+IE!AI9+IT!AI9+LV!AI9+LT!AI9+LU!AI9+MT!AI9+NL!AI9+PL!AI9+PT!AI9+RO!AI9+SK!AI9+SI!AI9+ES!AI9+SE!AI9+UK!AI9+CH!AI9)=0," ",AT!AI9+BE!AI9+BG!AI9+HR!AI9+CY!AI9+CZ!AI9+DK!AI9+EE!AI9+FI!AI9+FR!AI9+DE!AI9+GR!AI9+HU!AI9+IE!AI9+IT!AI9+LV!AI9+LT!AI9+LU!AI9+MT!AI9+NL!AI9+PL!AI9+PT!AI9+RO!AI9+SK!AI9+SI!AI9+ES!AI9+SE!AI9+UK!AI9)</f>
        <v>280.61500000000001</v>
      </c>
      <c r="AJ9" s="47">
        <f>IF((AT!AJ9+BE!AJ9+BG!AJ9+HR!AJ9+CY!AJ9+CZ!AJ9+DK!AJ9+EE!AJ9+FI!AJ9+FR!AJ9+DE!AJ9+GR!AJ9+HU!AJ9+IE!AJ9+IT!AJ9+LV!AJ9+LT!AJ9+LU!AJ9+MT!AJ9+NL!AJ9+PL!AJ9+PT!AJ9+RO!AJ9+SK!AJ9+SI!AJ9+ES!AJ9+SE!AJ9+UK!AJ9+CH!AJ9)=0," ",AT!AJ9+BE!AJ9+BG!AJ9+HR!AJ9+CY!AJ9+CZ!AJ9+DK!AJ9+EE!AJ9+FI!AJ9+FR!AJ9+DE!AJ9+GR!AJ9+HU!AJ9+IE!AJ9+IT!AJ9+LV!AJ9+LT!AJ9+LU!AJ9+MT!AJ9+NL!AJ9+PL!AJ9+PT!AJ9+RO!AJ9+SK!AJ9+SI!AJ9+ES!AJ9+SE!AJ9+UK!AJ9)</f>
        <v>67.350999999999999</v>
      </c>
      <c r="AK9" s="47">
        <f>IF((AT!AK9+BE!AK9+BG!AK9+HR!AK9+CY!AK9+CZ!AK9+DK!AK9+EE!AK9+FI!AK9+FR!AK9+DE!AK9+GR!AK9+HU!AK9+IE!AK9+IT!AK9+LV!AK9+LT!AK9+LU!AK9+MT!AK9+NL!AK9+PL!AK9+PT!AK9+RO!AK9+SK!AK9+SI!AK9+ES!AK9+SE!AK9+UK!AK9+CH!AK9)=0," ",AT!AK9+BE!AK9+BG!AK9+HR!AK9+CY!AK9+CZ!AK9+DK!AK9+EE!AK9+FI!AK9+FR!AK9+DE!AK9+GR!AK9+HU!AK9+IE!AK9+IT!AK9+LV!AK9+LT!AK9+LU!AK9+MT!AK9+NL!AK9+PL!AK9+PT!AK9+RO!AK9+SK!AK9+SI!AK9+ES!AK9+SE!AK9+UK!AK9)</f>
        <v>45.868000000000009</v>
      </c>
      <c r="AL9" s="47" t="str">
        <f>IF((AT!AL9+BE!AL9+BG!AL9+HR!AL9+CY!AL9+CZ!AL9+DK!AL9+EE!AL9+FI!AL9+FR!AL9+DE!AL9+GR!AL9+HU!AL9+IE!AL9+IT!AL9+LV!AL9+LT!AL9+LU!AL9+MT!AL9+NL!AL9+PL!AL9+PT!AL9+RO!AL9+SK!AL9+SI!AL9+ES!AL9+SE!AL9+UK!AL9+CH!AL9)=0," ",AT!AL9+BE!AL9+BG!AL9+HR!AL9+CY!AL9+CZ!AL9+DK!AL9+EE!AL9+FI!AL9+FR!AL9+DE!AL9+GR!AL9+HU!AL9+IE!AL9+IT!AL9+LV!AL9+LT!AL9+LU!AL9+MT!AL9+NL!AL9+PL!AL9+PT!AL9+RO!AL9+SK!AL9+SI!AL9+ES!AL9+SE!AL9+UK!AL9)</f>
        <v xml:space="preserve"> </v>
      </c>
      <c r="AM9" s="47">
        <f>IF((AT!AM9+BE!AM9+BG!AM9+HR!AM9+CY!AM9+CZ!AM9+DK!AM9+EE!AM9+FI!AM9+FR!AM9+DE!AM9+GR!AM9+HU!AM9+IE!AM9+IT!AM9+LV!AM9+LT!AM9+LU!AM9+MT!AM9+NL!AM9+PL!AM9+PT!AM9+RO!AM9+SK!AM9+SI!AM9+ES!AM9+SE!AM9+UK!AM9+CH!AM9)=0," ",AT!AM9+BE!AM9+BG!AM9+HR!AM9+CY!AM9+CZ!AM9+DK!AM9+EE!AM9+FI!AM9+FR!AM9+DE!AM9+GR!AM9+HU!AM9+IE!AM9+IT!AM9+LV!AM9+LT!AM9+LU!AM9+MT!AM9+NL!AM9+PL!AM9+PT!AM9+RO!AM9+SK!AM9+SI!AM9+ES!AM9+SE!AM9+UK!AM9)</f>
        <v>3325.3819999999996</v>
      </c>
      <c r="AN9" s="47">
        <f>IF((AT!AN9+BE!AN9+BG!AN9+HR!AN9+CY!AN9+CZ!AN9+DK!AN9+EE!AN9+FI!AN9+FR!AN9+DE!AN9+GR!AN9+HU!AN9+IE!AN9+IT!AN9+LV!AN9+LT!AN9+LU!AN9+MT!AN9+NL!AN9+PL!AN9+PT!AN9+RO!AN9+SK!AN9+SI!AN9+ES!AN9+SE!AN9+UK!AN9+CH!AN9)=0," ",AT!AN9+BE!AN9+BG!AN9+HR!AN9+CY!AN9+CZ!AN9+DK!AN9+EE!AN9+FI!AN9+FR!AN9+DE!AN9+GR!AN9+HU!AN9+IE!AN9+IT!AN9+LV!AN9+LT!AN9+LU!AN9+MT!AN9+NL!AN9+PL!AN9+PT!AN9+RO!AN9+SK!AN9+SI!AN9+ES!AN9+SE!AN9+UK!AN9)</f>
        <v>960.29099999999994</v>
      </c>
      <c r="AO9" s="47">
        <f>IF((AT!AO9+BE!AO9+BG!AO9+HR!AO9+CY!AO9+CZ!AO9+DK!AO9+EE!AO9+FI!AO9+FR!AO9+DE!AO9+GR!AO9+HU!AO9+IE!AO9+IT!AO9+LV!AO9+LT!AO9+LU!AO9+MT!AO9+NL!AO9+PL!AO9+PT!AO9+RO!AO9+SK!AO9+SI!AO9+ES!AO9+SE!AO9+UK!AO9+CH!AO9)=0," ",AT!AO9+BE!AO9+BG!AO9+HR!AO9+CY!AO9+CZ!AO9+DK!AO9+EE!AO9+FI!AO9+FR!AO9+DE!AO9+GR!AO9+HU!AO9+IE!AO9+IT!AO9+LV!AO9+LT!AO9+LU!AO9+MT!AO9+NL!AO9+PL!AO9+PT!AO9+RO!AO9+SK!AO9+SI!AO9+ES!AO9+SE!AO9+UK!AO9)</f>
        <v>142.77199999999999</v>
      </c>
      <c r="AP9" s="47">
        <f>IF((AT!AP9+BE!AP9+BG!AP9+HR!AP9+CY!AP9+CZ!AP9+DK!AP9+EE!AP9+FI!AP9+FR!AP9+DE!AP9+GR!AP9+HU!AP9+IE!AP9+IT!AP9+LV!AP9+LT!AP9+LU!AP9+MT!AP9+NL!AP9+PL!AP9+PT!AP9+RO!AP9+SK!AP9+SI!AP9+ES!AP9+SE!AP9+UK!AP9+CH!AP9)=0," ",AT!AP9+BE!AP9+BG!AP9+HR!AP9+CY!AP9+CZ!AP9+DK!AP9+EE!AP9+FI!AP9+FR!AP9+DE!AP9+GR!AP9+HU!AP9+IE!AP9+IT!AP9+LV!AP9+LT!AP9+LU!AP9+MT!AP9+NL!AP9+PL!AP9+PT!AP9+RO!AP9+SK!AP9+SI!AP9+ES!AP9+SE!AP9+UK!AP9)</f>
        <v>704.04700000000003</v>
      </c>
      <c r="AQ9" s="47">
        <f>IF((AT!AQ9+BE!AQ9+BG!AQ9+HR!AQ9+CY!AQ9+CZ!AQ9+DK!AQ9+EE!AQ9+FI!AQ9+FR!AQ9+DE!AQ9+GR!AQ9+HU!AQ9+IE!AQ9+IT!AQ9+LV!AQ9+LT!AQ9+LU!AQ9+MT!AQ9+NL!AQ9+PL!AQ9+PT!AQ9+RO!AQ9+SK!AQ9+SI!AQ9+ES!AQ9+SE!AQ9+UK!AQ9+CH!AQ9)=0," ",AT!AQ9+BE!AQ9+BG!AQ9+HR!AQ9+CY!AQ9+CZ!AQ9+DK!AQ9+EE!AQ9+FI!AQ9+FR!AQ9+DE!AQ9+GR!AQ9+HU!AQ9+IE!AQ9+IT!AQ9+LV!AQ9+LT!AQ9+LU!AQ9+MT!AQ9+NL!AQ9+PL!AQ9+PT!AQ9+RO!AQ9+SK!AQ9+SI!AQ9+ES!AQ9+SE!AQ9+UK!AQ9)</f>
        <v>997.69899999999961</v>
      </c>
      <c r="AR9" s="47">
        <f>IF((AT!AR9+BE!AR9+BG!AR9+HR!AR9+CY!AR9+CZ!AR9+DK!AR9+EE!AR9+FI!AR9+FR!AR9+DE!AR9+GR!AR9+HU!AR9+IE!AR9+IT!AR9+LV!AR9+LT!AR9+LU!AR9+MT!AR9+NL!AR9+PL!AR9+PT!AR9+RO!AR9+SK!AR9+SI!AR9+ES!AR9+SE!AR9+UK!AR9+CH!AR9)=0," ",AT!AR9+BE!AR9+BG!AR9+HR!AR9+CY!AR9+CZ!AR9+DK!AR9+EE!AR9+FI!AR9+FR!AR9+DE!AR9+GR!AR9+HU!AR9+IE!AR9+IT!AR9+LV!AR9+LT!AR9+LU!AR9+MT!AR9+NL!AR9+PL!AR9+PT!AR9+RO!AR9+SK!AR9+SI!AR9+ES!AR9+SE!AR9+UK!AR9)</f>
        <v>495.67799999999994</v>
      </c>
      <c r="AS9" s="47">
        <f>IF((AT!AS9+BE!AS9+BG!AS9+HR!AS9+CY!AS9+CZ!AS9+DK!AS9+EE!AS9+FI!AS9+FR!AS9+DE!AS9+GR!AS9+HU!AS9+IE!AS9+IT!AS9+LV!AS9+LT!AS9+LU!AS9+MT!AS9+NL!AS9+PL!AS9+PT!AS9+RO!AS9+SK!AS9+SI!AS9+ES!AS9+SE!AS9+UK!AS9+CH!AS9)=0," ",AT!AS9+BE!AS9+BG!AS9+HR!AS9+CY!AS9+CZ!AS9+DK!AS9+EE!AS9+FI!AS9+FR!AS9+DE!AS9+GR!AS9+HU!AS9+IE!AS9+IT!AS9+LV!AS9+LT!AS9+LU!AS9+MT!AS9+NL!AS9+PL!AS9+PT!AS9+RO!AS9+SK!AS9+SI!AS9+ES!AS9+SE!AS9+UK!AS9)</f>
        <v>14.239999999999998</v>
      </c>
      <c r="AT9" s="47">
        <f>IF((AT!AT9+BE!AT9+BG!AT9+HR!AT9+CY!AT9+CZ!AT9+DK!AT9+EE!AT9+FI!AT9+FR!AT9+DE!AT9+GR!AT9+HU!AT9+IE!AT9+IT!AT9+LV!AT9+LT!AT9+LU!AT9+MT!AT9+NL!AT9+PL!AT9+PT!AT9+RO!AT9+SK!AT9+SI!AT9+ES!AT9+SE!AT9+UK!AT9+CH!AT9)=0," ",AT!AT9+BE!AT9+BG!AT9+HR!AT9+CY!AT9+CZ!AT9+DK!AT9+EE!AT9+FI!AT9+FR!AT9+DE!AT9+GR!AT9+HU!AT9+IE!AT9+IT!AT9+LV!AT9+LT!AT9+LU!AT9+MT!AT9+NL!AT9+PL!AT9+PT!AT9+RO!AT9+SK!AT9+SI!AT9+ES!AT9+SE!AT9+UK!AT9)</f>
        <v>10.655000000000086</v>
      </c>
      <c r="AU9" s="47" t="str">
        <f>IF((AT!AU9+BE!AU9+BG!AU9+HR!AU9+CY!AU9+CZ!AU9+DK!AU9+EE!AU9+FI!AU9+FR!AU9+DE!AU9+GR!AU9+HU!AU9+IE!AU9+IT!AU9+LV!AU9+LT!AU9+LU!AU9+MT!AU9+NL!AU9+PL!AU9+PT!AU9+RO!AU9+SK!AU9+SI!AU9+ES!AU9+SE!AU9+UK!AU9+CH!AU9)=0," ",AT!AU9+BE!AU9+BG!AU9+HR!AU9+CY!AU9+CZ!AU9+DK!AU9+EE!AU9+FI!AU9+FR!AU9+DE!AU9+GR!AU9+HU!AU9+IE!AU9+IT!AU9+LV!AU9+LT!AU9+LU!AU9+MT!AU9+NL!AU9+PL!AU9+PT!AU9+RO!AU9+SK!AU9+SI!AU9+ES!AU9+SE!AU9+UK!AU9)</f>
        <v xml:space="preserve"> </v>
      </c>
      <c r="AV9" s="47" t="str">
        <f>IF((AT!AV9+BE!AV9+BG!AV9+HR!AV9+CY!AV9+CZ!AV9+DK!AV9+EE!AV9+FI!AV9+FR!AV9+DE!AV9+GR!AV9+HU!AV9+IE!AV9+IT!AV9+LV!AV9+LT!AV9+LU!AV9+MT!AV9+NL!AV9+PL!AV9+PT!AV9+RO!AV9+SK!AV9+SI!AV9+ES!AV9+SE!AV9+UK!AV9+CH!AV9)=0," ",AT!AV9+BE!AV9+BG!AV9+HR!AV9+CY!AV9+CZ!AV9+DK!AV9+EE!AV9+FI!AV9+FR!AV9+DE!AV9+GR!AV9+HU!AV9+IE!AV9+IT!AV9+LV!AV9+LT!AV9+LU!AV9+MT!AV9+NL!AV9+PL!AV9+PT!AV9+RO!AV9+SK!AV9+SI!AV9+ES!AV9+SE!AV9+UK!AV9)</f>
        <v xml:space="preserve"> </v>
      </c>
      <c r="AW9" s="47" t="str">
        <f>IF((AT!AW9+BE!AW9+BG!AW9+HR!AW9+CY!AW9+CZ!AW9+DK!AW9+EE!AW9+FI!AW9+FR!AW9+DE!AW9+GR!AW9+HU!AW9+IE!AW9+IT!AW9+LV!AW9+LT!AW9+LU!AW9+MT!AW9+NL!AW9+PL!AW9+PT!AW9+RO!AW9+SK!AW9+SI!AW9+ES!AW9+SE!AW9+UK!AW9+CH!AW9)=0," ",AT!AW9+BE!AW9+BG!AW9+HR!AW9+CY!AW9+CZ!AW9+DK!AW9+EE!AW9+FI!AW9+FR!AW9+DE!AW9+GR!AW9+HU!AW9+IE!AW9+IT!AW9+LV!AW9+LT!AW9+LU!AW9+MT!AW9+NL!AW9+PL!AW9+PT!AW9+RO!AW9+SK!AW9+SI!AW9+ES!AW9+SE!AW9+UK!AW9)</f>
        <v xml:space="preserve"> </v>
      </c>
      <c r="AX9" s="47" t="str">
        <f>IF((AT!AX9+BE!AX9+BG!AX9+HR!AX9+CY!AX9+CZ!AX9+DK!AX9+EE!AX9+FI!AX9+FR!AX9+DE!AX9+GR!AX9+HU!AX9+IE!AX9+IT!AX9+LV!AX9+LT!AX9+LU!AX9+MT!AX9+NL!AX9+PL!AX9+PT!AX9+RO!AX9+SK!AX9+SI!AX9+ES!AX9+SE!AX9+UK!AX9+CH!AX9)=0," ",AT!AX9+BE!AX9+BG!AX9+HR!AX9+CY!AX9+CZ!AX9+DK!AX9+EE!AX9+FI!AX9+FR!AX9+DE!AX9+GR!AX9+HU!AX9+IE!AX9+IT!AX9+LV!AX9+LT!AX9+LU!AX9+MT!AX9+NL!AX9+PL!AX9+PT!AX9+RO!AX9+SK!AX9+SI!AX9+ES!AX9+SE!AX9+UK!AX9)</f>
        <v xml:space="preserve"> </v>
      </c>
      <c r="AY9" s="47" t="str">
        <f>IF((AT!AY9+BE!AY9+BG!AY9+HR!AY9+CY!AY9+CZ!AY9+DK!AY9+EE!AY9+FI!AY9+FR!AY9+DE!AY9+GR!AY9+HU!AY9+IE!AY9+IT!AY9+LV!AY9+LT!AY9+LU!AY9+MT!AY9+NL!AY9+PL!AY9+PT!AY9+RO!AY9+SK!AY9+SI!AY9+ES!AY9+SE!AY9+UK!AY9+CH!AY9)=0," ",AT!AY9+BE!AY9+BG!AY9+HR!AY9+CY!AY9+CZ!AY9+DK!AY9+EE!AY9+FI!AY9+FR!AY9+DE!AY9+GR!AY9+HU!AY9+IE!AY9+IT!AY9+LV!AY9+LT!AY9+LU!AY9+MT!AY9+NL!AY9+PL!AY9+PT!AY9+RO!AY9+SK!AY9+SI!AY9+ES!AY9+SE!AY9+UK!AY9)</f>
        <v xml:space="preserve"> </v>
      </c>
      <c r="AZ9" s="47" t="str">
        <f>IF((AT!AZ9+BE!AZ9+BG!AZ9+HR!AZ9+CY!AZ9+CZ!AZ9+DK!AZ9+EE!AZ9+FI!AZ9+FR!AZ9+DE!AZ9+GR!AZ9+HU!AZ9+IE!AZ9+IT!AZ9+LV!AZ9+LT!AZ9+LU!AZ9+MT!AZ9+NL!AZ9+PL!AZ9+PT!AZ9+RO!AZ9+SK!AZ9+SI!AZ9+ES!AZ9+SE!AZ9+UK!AZ9+CH!AZ9)=0," ",AT!AZ9+BE!AZ9+BG!AZ9+HR!AZ9+CY!AZ9+CZ!AZ9+DK!AZ9+EE!AZ9+FI!AZ9+FR!AZ9+DE!AZ9+GR!AZ9+HU!AZ9+IE!AZ9+IT!AZ9+LV!AZ9+LT!AZ9+LU!AZ9+MT!AZ9+NL!AZ9+PL!AZ9+PT!AZ9+RO!AZ9+SK!AZ9+SI!AZ9+ES!AZ9+SE!AZ9+UK!AZ9)</f>
        <v xml:space="preserve"> </v>
      </c>
      <c r="BA9" s="47" t="str">
        <f>IF((AT!BA9+BE!BA9+BG!BA9+HR!BA9+CY!BA9+CZ!BA9+DK!BA9+EE!BA9+FI!BA9+FR!BA9+DE!BA9+GR!BA9+HU!BA9+IE!BA9+IT!BA9+LV!BA9+LT!BA9+LU!BA9+MT!BA9+NL!BA9+PL!BA9+PT!BA9+RO!BA9+SK!BA9+SI!BA9+ES!BA9+SE!BA9+UK!BA9+CH!BA9)=0," ",AT!BA9+BE!BA9+BG!BA9+HR!BA9+CY!BA9+CZ!BA9+DK!BA9+EE!BA9+FI!BA9+FR!BA9+DE!BA9+GR!BA9+HU!BA9+IE!BA9+IT!BA9+LV!BA9+LT!BA9+LU!BA9+MT!BA9+NL!BA9+PL!BA9+PT!BA9+RO!BA9+SK!BA9+SI!BA9+ES!BA9+SE!BA9+UK!BA9)</f>
        <v xml:space="preserve"> </v>
      </c>
      <c r="BB9" s="47" t="str">
        <f>IF((AT!BB9+BE!BB9+BG!BB9+HR!BB9+CY!BB9+CZ!BB9+DK!BB9+EE!BB9+FI!BB9+FR!BB9+DE!BB9+GR!BB9+HU!BB9+IE!BB9+IT!BB9+LV!BB9+LT!BB9+LU!BB9+MT!BB9+NL!BB9+PL!BB9+PT!BB9+RO!BB9+SK!BB9+SI!BB9+ES!BB9+SE!BB9+UK!BB9+CH!BB9)=0," ",AT!BB9+BE!BB9+BG!BB9+HR!BB9+CY!BB9+CZ!BB9+DK!BB9+EE!BB9+FI!BB9+FR!BB9+DE!BB9+GR!BB9+HU!BB9+IE!BB9+IT!BB9+LV!BB9+LT!BB9+LU!BB9+MT!BB9+NL!BB9+PL!BB9+PT!BB9+RO!BB9+SK!BB9+SI!BB9+ES!BB9+SE!BB9+UK!BB9)</f>
        <v xml:space="preserve"> </v>
      </c>
      <c r="BC9" s="47" t="str">
        <f>IF((AT!BC9+BE!BC9+BG!BC9+HR!BC9+CY!BC9+CZ!BC9+DK!BC9+EE!BC9+FI!BC9+FR!BC9+DE!BC9+GR!BC9+HU!BC9+IE!BC9+IT!BC9+LV!BC9+LT!BC9+LU!BC9+MT!BC9+NL!BC9+PL!BC9+PT!BC9+RO!BC9+SK!BC9+SI!BC9+ES!BC9+SE!BC9+UK!BC9+CH!BC9)=0," ",AT!BC9+BE!BC9+BG!BC9+HR!BC9+CY!BC9+CZ!BC9+DK!BC9+EE!BC9+FI!BC9+FR!BC9+DE!BC9+GR!BC9+HU!BC9+IE!BC9+IT!BC9+LV!BC9+LT!BC9+LU!BC9+MT!BC9+NL!BC9+PL!BC9+PT!BC9+RO!BC9+SK!BC9+SI!BC9+ES!BC9+SE!BC9+UK!BC9)</f>
        <v xml:space="preserve"> </v>
      </c>
      <c r="BD9" s="47" t="str">
        <f>IF((AT!BD9+BE!BD9+BG!BD9+HR!BD9+CY!BD9+CZ!BD9+DK!BD9+EE!BD9+FI!BD9+FR!BD9+DE!BD9+GR!BD9+HU!BD9+IE!BD9+IT!BD9+LV!BD9+LT!BD9+LU!BD9+MT!BD9+NL!BD9+PL!BD9+PT!BD9+RO!BD9+SK!BD9+SI!BD9+ES!BD9+SE!BD9+UK!BD9+CH!BD9)=0," ",AT!BD9+BE!BD9+BG!BD9+HR!BD9+CY!BD9+CZ!BD9+DK!BD9+EE!BD9+FI!BD9+FR!BD9+DE!BD9+GR!BD9+HU!BD9+IE!BD9+IT!BD9+LV!BD9+LT!BD9+LU!BD9+MT!BD9+NL!BD9+PL!BD9+PT!BD9+RO!BD9+SK!BD9+SI!BD9+ES!BD9+SE!BD9+UK!BD9)</f>
        <v xml:space="preserve"> </v>
      </c>
      <c r="BE9" s="47">
        <v>149.661091360038</v>
      </c>
      <c r="BF9" s="47">
        <v>2417.1274681804948</v>
      </c>
      <c r="BG9" s="47" t="str">
        <f>IF((AT!BG9+BE!BG9+BG!BG9+HR!BG9+CY!BG9+CZ!BG9+DK!BG9+EE!BG9+FI!BG9+FR!BG9+DE!BG9+GR!BG9+HU!BG9+IE!BG9+IT!BG9+LV!BG9+LT!BG9+LU!BG9+MT!BG9+NL!BG9+PL!BG9+PT!BG9+RO!BG9+SK!BG9+SI!BG9+ES!BG9+SE!BG9+UK!BG9+CH!BG9)=0," ",AT!BG9+BE!BG9+BG!BG9+HR!BG9+CY!BG9+CZ!BG9+DK!BG9+EE!BG9+FI!BG9+FR!BG9+DE!BG9+GR!BG9+HU!BG9+IE!BG9+IT!BG9+LV!BG9+LT!BG9+LU!BG9+MT!BG9+NL!BG9+PL!BG9+PT!BG9+RO!BG9+SK!BG9+SI!BG9+ES!BG9+SE!BG9+UK!BG9)</f>
        <v xml:space="preserve"> </v>
      </c>
      <c r="BH9" s="47"/>
      <c r="BI9" s="47"/>
      <c r="BJ9" s="47"/>
      <c r="BK9" s="47"/>
      <c r="BL9" s="47" t="str">
        <f>IF((AT!BL9+BE!BL9+BG!BL9+HR!BL9+CY!BL9+CZ!BL9+DK!BL9+EE!BL9+FI!BL9+FR!BL9+DE!BL9+GR!BL9+HU!BL9+IE!BL9+IT!BL9+LV!BL9+LT!BL9+LU!BL9+MT!BL9+NL!BL9+PL!BL9+PT!BL9+RO!BL9+SK!BL9+SI!BL9+ES!BL9+SE!BL9+UK!BL9+CH!BL9)=0," ",AT!BL9+BE!BL9+BG!BL9+HR!BL9+CY!BL9+CZ!BL9+DK!BL9+EE!BL9+FI!BL9+FR!BL9+DE!BL9+GR!BL9+HU!BL9+IE!BL9+IT!BL9+LV!BL9+LT!BL9+LU!BL9+MT!BL9+NL!BL9+PL!BL9+PT!BL9+RO!BL9+SK!BL9+SI!BL9+ES!BL9+SE!BL9+UK!BL9)</f>
        <v xml:space="preserve"> </v>
      </c>
      <c r="BM9" s="47">
        <f>IF((AT!BM9+BE!BM9+BG!BM9+HR!BM9+CY!BM9+CZ!BM9+DK!BM9+EE!BM9+FI!BM9+FR!BM9+DE!BM9+GR!BM9+HU!BM9+IE!BM9+IT!BM9+LV!BM9+LT!BM9+LU!BM9+MT!BM9+NL!BM9+PL!BM9+PT!BM9+RO!BM9+SK!BM9+SI!BM9+ES!BM9+SE!BM9+UK!BM9+CH!BM9)=0," ",AT!BM9+BE!BM9+BG!BM9+HR!BM9+CY!BM9+CZ!BM9+DK!BM9+EE!BM9+FI!BM9+FR!BM9+DE!BM9+GR!BM9+HU!BM9+IE!BM9+IT!BM9+LV!BM9+LT!BM9+LU!BM9+MT!BM9+NL!BM9+PL!BM9+PT!BM9+RO!BM9+SK!BM9+SI!BM9+ES!BM9+SE!BM9+UK!BM9)</f>
        <v>42265.967494317978</v>
      </c>
      <c r="BN9" s="47">
        <f>IF((AT!BN9+BE!BN9+BG!BN9+HR!BN9+CY!BN9+CZ!BN9+DK!BN9+EE!BN9+FI!BN9+FR!BN9+DE!BN9+GR!BN9+HU!BN9+IE!BN9+IT!BN9+LV!BN9+LT!BN9+LU!BN9+MT!BN9+NL!BN9+PL!BN9+PT!BN9+RO!BN9+SK!BN9+SI!BN9+ES!BN9+SE!BN9+UK!BN9+CH!BN9)=0," ",AT!BN9+BE!BN9+BG!BN9+HR!BN9+CY!BN9+CZ!BN9+DK!BN9+EE!BN9+FI!BN9+FR!BN9+DE!BN9+GR!BN9+HU!BN9+IE!BN9+IT!BN9+LV!BN9+LT!BN9+LU!BN9+MT!BN9+NL!BN9+PL!BN9+PT!BN9+RO!BN9+SK!BN9+SI!BN9+ES!BN9+SE!BN9+UK!BN9)</f>
        <v>284264.48839208938</v>
      </c>
      <c r="BO9" s="47">
        <f>IF((AT!BO9+BE!BO9+BG!BO9+HR!BO9+CY!BO9+CZ!BO9+DK!BO9+EE!BO9+FI!BO9+FR!BO9+DE!BO9+GR!BO9+HU!BO9+IE!BO9+IT!BO9+LV!BO9+LT!BO9+LU!BO9+MT!BO9+NL!BO9+PL!BO9+PT!BO9+RO!BO9+SK!BO9+SI!BO9+ES!BO9+SE!BO9+UK!BO9+CH!BO9)=0," ",AT!BO9+BE!BO9+BG!BO9+HR!BO9+CY!BO9+CZ!BO9+DK!BO9+EE!BO9+FI!BO9+FR!BO9+DE!BO9+GR!BO9+HU!BO9+IE!BO9+IT!BO9+LV!BO9+LT!BO9+LU!BO9+MT!BO9+NL!BO9+PL!BO9+PT!BO9+RO!BO9+SK!BO9+SI!BO9+ES!BO9+SE!BO9+UK!BO9)</f>
        <v>4348.4642856615847</v>
      </c>
      <c r="BP9" s="47">
        <f>IF((AT!BP9+BE!BP9+BG!BP9+HR!BP9+CY!BP9+CZ!BP9+DK!BP9+EE!BP9+FI!BP9+FR!BP9+DE!BP9+GR!BP9+HU!BP9+IE!BP9+IT!BP9+LV!BP9+LT!BP9+LU!BP9+MT!BP9+NL!BP9+PL!BP9+PT!BP9+RO!BP9+SK!BP9+SI!BP9+ES!BP9+SE!BP9+UK!BP9+CH!BP9)=0," ",AT!BP9+BE!BP9+BG!BP9+HR!BP9+CY!BP9+CZ!BP9+DK!BP9+EE!BP9+FI!BP9+FR!BP9+DE!BP9+GR!BP9+HU!BP9+IE!BP9+IT!BP9+LV!BP9+LT!BP9+LU!BP9+MT!BP9+NL!BP9+PL!BP9+PT!BP9+RO!BP9+SK!BP9+SI!BP9+ES!BP9+SE!BP9+UK!BP9)</f>
        <v>307966.3225901433</v>
      </c>
      <c r="BQ9" s="47">
        <f>IF((AT!BQ9+BE!BQ9+BG!BQ9+HR!BQ9+CY!BQ9+CZ!BQ9+DK!BQ9+EE!BQ9+FI!BQ9+FR!BQ9+DE!BQ9+GR!BQ9+HU!BQ9+IE!BQ9+IT!BQ9+LV!BQ9+LT!BQ9+LU!BQ9+MT!BQ9+NL!BQ9+PL!BQ9+PT!BQ9+RO!BQ9+SK!BQ9+SI!BQ9+ES!BQ9+SE!BQ9+UK!BQ9+CH!BQ9)=0," ",AT!BQ9+BE!BQ9+BG!BQ9+HR!BQ9+CY!BQ9+CZ!BQ9+DK!BQ9+EE!BQ9+FI!BQ9+FR!BQ9+DE!BQ9+GR!BQ9+HU!BQ9+IE!BQ9+IT!BQ9+LV!BQ9+LT!BQ9+LU!BQ9+MT!BQ9+NL!BQ9+PL!BQ9+PT!BQ9+RO!BQ9+SK!BQ9+SI!BQ9+ES!BQ9+SE!BQ9+UK!BQ9)</f>
        <v>64485.156363915026</v>
      </c>
      <c r="BR9" s="47">
        <f>IF((AT!BR9+BE!BR9+BG!BR9+HR!BR9+CY!BR9+CZ!BR9+DK!BR9+EE!BR9+FI!BR9+FR!BR9+DE!BR9+GR!BR9+HU!BR9+IE!BR9+IT!BR9+LV!BR9+LT!BR9+LU!BR9+MT!BR9+NL!BR9+PL!BR9+PT!BR9+RO!BR9+SK!BR9+SI!BR9+ES!BR9+SE!BR9+UK!BR9+CH!BR9)=0," ",AT!BR9+BE!BR9+BG!BR9+HR!BR9+CY!BR9+CZ!BR9+DK!BR9+EE!BR9+FI!BR9+FR!BR9+DE!BR9+GR!BR9+HU!BR9+IE!BR9+IT!BR9+LV!BR9+LT!BR9+LU!BR9+MT!BR9+NL!BR9+PL!BR9+PT!BR9+RO!BR9+SK!BR9+SI!BR9+ES!BR9+SE!BR9+UK!BR9)</f>
        <v>595051.3966914193</v>
      </c>
    </row>
    <row r="10" spans="1:75" x14ac:dyDescent="0.25">
      <c r="G10" s="43">
        <v>4</v>
      </c>
      <c r="H10" s="43">
        <v>2006</v>
      </c>
      <c r="I10" s="47">
        <f>IF((AT!I10+BE!I10+BG!I10+HR!I10+CY!I10+CZ!I10+DK!I10+EE!I10+FI!I10+FR!I10+DE!I10+GR!I10+HU!I10+IE!I10+IT!I10+LV!I10+LT!I10+LU!I10+MT!I10+NL!I10+PL!I10+PT!I10+RO!I10+SK!I10+SI!I10+ES!I10+SE!I10+UK!I10+CH!I10)=0," ",AT!I10+BE!I10+BG!I10+HR!I10+CY!I10+CZ!I10+DK!I10+EE!I10+FI!I10+FR!I10+DE!I10+GR!I10+HU!I10+IE!I10+IT!I10+LV!I10+LT!I10+LU!I10+MT!I10+NL!I10+PL!I10+PT!I10+RO!I10+SK!I10+SI!I10+ES!I10+SE!I10+UK!I10)</f>
        <v>496436597</v>
      </c>
      <c r="J10" s="47">
        <f>IF((AT!J10+BE!J10+BG!J10+HR!J10+CY!J10+CZ!J10+DK!J10+EE!J10+FI!J10+FR!J10+DE!J10+GR!J10+HU!J10+IE!J10+IT!J10+LV!J10+LT!J10+LU!J10+MT!J10+NL!J10+PL!J10+PT!J10+RO!J10+SK!J10+SI!J10+ES!J10+SE!J10+UK!J10+CH!J10)=0," ",AT!J10+BE!J10+BG!J10+HR!J10+CY!J10+CZ!J10+DK!J10+EE!J10+FI!J10+FR!J10+DE!J10+GR!J10+HU!J10+IE!J10+IT!J10+LV!J10+LT!J10+LU!J10+MT!J10+NL!J10+PL!J10+PT!J10+RO!J10+SK!J10+SI!J10+ES!J10+SE!J10+UK!J10)</f>
        <v>12255176.999999996</v>
      </c>
      <c r="K10" s="47">
        <f>IF((AT!K10+BE!K10+BG!K10+HR!K10+CY!K10+CZ!K10+DK!K10+EE!K10+FI!K10+FR!K10+DE!K10+GR!K10+HU!K10+IE!K10+IT!K10+LV!K10+LT!K10+LU!K10+MT!K10+NL!K10+PL!K10+PT!K10+RO!K10+SK!K10+SI!K10+ES!K10+SE!K10+UK!K10+CH!K10)=0," ",AT!K10+BE!K10+BG!K10+HR!K10+CY!K10+CZ!K10+DK!K10+EE!K10+FI!K10+FR!K10+DE!K10+GR!K10+HU!K10+IE!K10+IT!K10+LV!K10+LT!K10+LU!K10+MT!K10+NL!K10+PL!K10+PT!K10+RO!K10+SK!K10+SI!K10+ES!K10+SE!K10+UK!K10)</f>
        <v>12670122.500000004</v>
      </c>
      <c r="L10" s="47">
        <f t="shared" ref="L10:L24" si="0">(J10*1000000)/I10</f>
        <v>24686.288388202767</v>
      </c>
      <c r="M10" s="47" t="str">
        <f>IF((AT!M10+BE!M10+BG!M10+HR!M10+CY!M10+CZ!M10+DK!M10+EE!M10+FI!M10+FR!M10+DE!M10+GR!M10+HU!M10+IE!M10+IT!M10+LV!M10+LT!M10+LU!M10+MT!M10+NL!M10+PL!M10+PT!M10+RO!M10+SK!M10+SI!M10+ES!M10+SE!M10+UK!M10+CH!M10)=0," ",AT!M10+BE!M10+BG!M10+HR!M10+CY!M10+CZ!M10+DK!M10+EE!M10+FI!M10+FR!M10+DE!M10+GR!M10+HU!M10+IE!M10+IT!M10+LV!M10+LT!M10+LU!M10+MT!M10+NL!M10+PL!M10+PT!M10+RO!M10+SK!M10+SI!M10+ES!M10+SE!M10+UK!M10+CH!M10)</f>
        <v xml:space="preserve"> </v>
      </c>
      <c r="N10" s="47"/>
      <c r="O10" s="47">
        <f>IF((AT!O10+BE!O10+BG!O10+HR!O10+CY!O10+CZ!O10+DK!O10+EE!O10+FI!O10+FR!O10+DE!O10+GR!O10+HU!O10+IE!O10+IT!O10+LV!O10+LT!O10+LU!O10+MT!O10+NL!O10+PL!O10+PT!O10+RO!O10+SK!O10+SI!O10+ES!O10+SE!O10+UK!O10+CH!O10)=0," ",AT!O10+BE!O10+BG!O10+HR!O10+CY!O10+CZ!O10+DK!O10+EE!O10+FI!O10+FR!O10+DE!O10+GR!O10+HU!O10+IE!O10+IT!O10+LV!O10+LT!O10+LU!O10+MT!O10+NL!O10+PL!O10+PT!O10+RO!O10+SK!O10+SI!O10+ES!O10+SE!O10+UK!O10)</f>
        <v>1192.6199999999999</v>
      </c>
      <c r="P10" s="47">
        <f>IF((AT!P10+BE!P10+BG!P10+HR!P10+CY!P10+CZ!P10+DK!P10+EE!P10+FI!P10+FR!P10+DE!P10+GR!P10+HU!P10+IE!P10+IT!P10+LV!P10+LT!P10+LU!P10+MT!P10+NL!P10+PL!P10+PT!P10+RO!P10+SK!P10+SI!P10+ES!P10+SE!P10+UK!P10+CH!P10)=0," ",AT!P10+BE!P10+BG!P10+HR!P10+CY!P10+CZ!P10+DK!P10+EE!P10+FI!P10+FR!P10+DE!P10+GR!P10+HU!P10+IE!P10+IT!P10+LV!P10+LT!P10+LU!P10+MT!P10+NL!P10+PL!P10+PT!P10+RO!P10+SK!P10+SI!P10+ES!P10+SE!P10+UK!P10)</f>
        <v>55.521999999999998</v>
      </c>
      <c r="Q10" s="47">
        <f>IF((AT!Q10+BE!Q10+BG!Q10+HR!Q10+CY!Q10+CZ!Q10+DK!Q10+EE!Q10+FI!Q10+FR!Q10+DE!Q10+GR!Q10+HU!Q10+IE!Q10+IT!Q10+LV!Q10+LT!Q10+LU!Q10+MT!Q10+NL!Q10+PL!Q10+PT!Q10+RO!Q10+SK!Q10+SI!Q10+ES!Q10+SE!Q10+UK!Q10+CH!Q10)=0," ",AT!Q10+BE!Q10+BG!Q10+HR!Q10+CY!Q10+CZ!Q10+DK!Q10+EE!Q10+FI!Q10+FR!Q10+DE!Q10+GR!Q10+HU!Q10+IE!Q10+IT!Q10+LV!Q10+LT!Q10+LU!Q10+MT!Q10+NL!Q10+PL!Q10+PT!Q10+RO!Q10+SK!Q10+SI!Q10+ES!Q10+SE!Q10+UK!Q10)</f>
        <v>503.28399999999993</v>
      </c>
      <c r="R10" s="47">
        <f>IF((AT!R10+BE!R10+BG!R10+HR!R10+CY!R10+CZ!R10+DK!R10+EE!R10+FI!R10+FR!R10+DE!R10+GR!R10+HU!R10+IE!R10+IT!R10+LV!R10+LT!R10+LU!R10+MT!R10+NL!R10+PL!R10+PT!R10+RO!R10+SK!R10+SI!R10+ES!R10+SE!R10+UK!R10+CH!R10)=0," ",AT!R10+BE!R10+BG!R10+HR!R10+CY!R10+CZ!R10+DK!R10+EE!R10+FI!R10+FR!R10+DE!R10+GR!R10+HU!R10+IE!R10+IT!R10+LV!R10+LT!R10+LU!R10+MT!R10+NL!R10+PL!R10+PT!R10+RO!R10+SK!R10+SI!R10+ES!R10+SE!R10+UK!R10)</f>
        <v>274.46699999999998</v>
      </c>
      <c r="S10" s="47">
        <f>IF((AT!S10+BE!S10+BG!S10+HR!S10+CY!S10+CZ!S10+DK!S10+EE!S10+FI!S10+FR!S10+DE!S10+GR!S10+HU!S10+IE!S10+IT!S10+LV!S10+LT!S10+LU!S10+MT!S10+NL!S10+PL!S10+PT!S10+RO!S10+SK!S10+SI!S10+ES!S10+SE!S10+UK!S10+CH!S10)=0," ",AT!S10+BE!S10+BG!S10+HR!S10+CY!S10+CZ!S10+DK!S10+EE!S10+FI!S10+FR!S10+DE!S10+GR!S10+HU!S10+IE!S10+IT!S10+LV!S10+LT!S10+LU!S10+MT!S10+NL!S10+PL!S10+PT!S10+RO!S10+SK!S10+SI!S10+ES!S10+SE!S10+UK!S10)</f>
        <v>62.261000000000003</v>
      </c>
      <c r="T10" s="47">
        <f>IF((AT!T10+BE!T10+BG!T10+HR!T10+CY!T10+CZ!T10+DK!T10+EE!T10+FI!T10+FR!T10+DE!T10+GR!T10+HU!T10+IE!T10+IT!T10+LV!T10+LT!T10+LU!T10+MT!T10+NL!T10+PL!T10+PT!T10+RO!T10+SK!T10+SI!T10+ES!T10+SE!T10+UK!T10+CH!T10)=0," ",AT!T10+BE!T10+BG!T10+HR!T10+CY!T10+CZ!T10+DK!T10+EE!T10+FI!T10+FR!T10+DE!T10+GR!T10+HU!T10+IE!T10+IT!T10+LV!T10+LT!T10+LU!T10+MT!T10+NL!T10+PL!T10+PT!T10+RO!T10+SK!T10+SI!T10+ES!T10+SE!T10+UK!T10)</f>
        <v>243.80699999999996</v>
      </c>
      <c r="U10" s="47">
        <f>IF((AT!U10+BE!U10+BG!U10+HR!U10+CY!U10+CZ!U10+DK!U10+EE!U10+FI!U10+FR!U10+DE!U10+GR!U10+HU!U10+IE!U10+IT!U10+LV!U10+LT!U10+LU!U10+MT!U10+NL!U10+PL!U10+PT!U10+RO!U10+SK!U10+SI!U10+ES!U10+SE!U10+UK!U10+CH!U10)=0," ",AT!U10+BE!U10+BG!U10+HR!U10+CY!U10+CZ!U10+DK!U10+EE!U10+FI!U10+FR!U10+DE!U10+GR!U10+HU!U10+IE!U10+IT!U10+LV!U10+LT!U10+LU!U10+MT!U10+NL!U10+PL!U10+PT!U10+RO!U10+SK!U10+SI!U10+ES!U10+SE!U10+UK!U10)</f>
        <v>51.683000000000007</v>
      </c>
      <c r="V10" s="47">
        <f>IF((AT!V10+BE!V10+BG!V10+HR!V10+CY!V10+CZ!V10+DK!V10+EE!V10+FI!V10+FR!V10+DE!V10+GR!V10+HU!V10+IE!V10+IT!V10+LV!V10+LT!V10+LU!V10+MT!V10+NL!V10+PL!V10+PT!V10+RO!V10+SK!V10+SI!V10+ES!V10+SE!V10+UK!V10+CH!V10)=0," ",AT!V10+BE!V10+BG!V10+HR!V10+CY!V10+CZ!V10+DK!V10+EE!V10+FI!V10+FR!V10+DE!V10+GR!V10+HU!V10+IE!V10+IT!V10+LV!V10+LT!V10+LU!V10+MT!V10+NL!V10+PL!V10+PT!V10+RO!V10+SK!V10+SI!V10+ES!V10+SE!V10+UK!V10)</f>
        <v>1.5929999999999997</v>
      </c>
      <c r="W10" s="47">
        <f>IF((AT!W10+BE!W10+BG!W10+HR!W10+CY!W10+CZ!W10+DK!W10+EE!W10+FI!W10+FR!W10+DE!W10+GR!W10+HU!W10+IE!W10+IT!W10+LV!W10+LT!W10+LU!W10+MT!W10+NL!W10+PL!W10+PT!W10+RO!W10+SK!W10+SI!W10+ES!W10+SE!W10+UK!W10+CH!W10)=0," ",AT!W10+BE!W10+BG!W10+HR!W10+CY!W10+CZ!W10+DK!W10+EE!W10+FI!W10+FR!W10+DE!W10+GR!W10+HU!W10+IE!W10+IT!W10+LV!W10+LT!W10+LU!W10+MT!W10+NL!W10+PL!W10+PT!W10+RO!W10+SK!W10+SI!W10+ES!W10+SE!W10+UK!W10)</f>
        <v>322.30500000000006</v>
      </c>
      <c r="X10" s="47">
        <f>IF((AT!X10+BE!X10+BG!X10+HR!X10+CY!X10+CZ!X10+DK!X10+EE!X10+FI!X10+FR!X10+DE!X10+GR!X10+HU!X10+IE!X10+IT!X10+LV!X10+LT!X10+LU!X10+MT!X10+NL!X10+PL!X10+PT!X10+RO!X10+SK!X10+SI!X10+ES!X10+SE!X10+UK!X10+CH!X10)=0," ",AT!X10+BE!X10+BG!X10+HR!X10+CY!X10+CZ!X10+DK!X10+EE!X10+FI!X10+FR!X10+DE!X10+GR!X10+HU!X10+IE!X10+IT!X10+LV!X10+LT!X10+LU!X10+MT!X10+NL!X10+PL!X10+PT!X10+RO!X10+SK!X10+SI!X10+ES!X10+SE!X10+UK!X10)</f>
        <v>376.81599999999992</v>
      </c>
      <c r="Y10" s="47">
        <f>IF((AT!Y10+BE!Y10+BG!Y10+HR!Y10+CY!Y10+CZ!Y10+DK!Y10+EE!Y10+FI!Y10+FR!Y10+DE!Y10+GR!Y10+HU!Y10+IE!Y10+IT!Y10+LV!Y10+LT!Y10+LU!Y10+MT!Y10+NL!Y10+PL!Y10+PT!Y10+RO!Y10+SK!Y10+SI!Y10+ES!Y10+SE!Y10+UK!Y10+CH!Y10)=0," ",AT!Y10+BE!Y10+BG!Y10+HR!Y10+CY!Y10+CZ!Y10+DK!Y10+EE!Y10+FI!Y10+FR!Y10+DE!Y10+GR!Y10+HU!Y10+IE!Y10+IT!Y10+LV!Y10+LT!Y10+LU!Y10+MT!Y10+NL!Y10+PL!Y10+PT!Y10+RO!Y10+SK!Y10+SI!Y10+ES!Y10+SE!Y10+UK!Y10)</f>
        <v>305.50200000000001</v>
      </c>
      <c r="Z10" s="47">
        <f>IF((AT!Z10+BE!Z10+BG!Z10+HR!Z10+CY!Z10+CZ!Z10+DK!Z10+EE!Z10+FI!Z10+FR!Z10+DE!Z10+GR!Z10+HU!Z10+IE!Z10+IT!Z10+LV!Z10+LT!Z10+LU!Z10+MT!Z10+NL!Z10+PL!Z10+PT!Z10+RO!Z10+SK!Z10+SI!Z10+ES!Z10+SE!Z10+UK!Z10+CH!Z10)=0," ",AT!Z10+BE!Z10+BG!Z10+HR!Z10+CY!Z10+CZ!Z10+DK!Z10+EE!Z10+FI!Z10+FR!Z10+DE!Z10+GR!Z10+HU!Z10+IE!Z10+IT!Z10+LV!Z10+LT!Z10+LU!Z10+MT!Z10+NL!Z10+PL!Z10+PT!Z10+RO!Z10+SK!Z10+SI!Z10+ES!Z10+SE!Z10+UK!Z10)</f>
        <v>148.06100000000001</v>
      </c>
      <c r="AA10" s="47">
        <f>IF((AT!AA10+BE!AA10+BG!AA10+HR!AA10+CY!AA10+CZ!AA10+DK!AA10+EE!AA10+FI!AA10+FR!AA10+DE!AA10+GR!AA10+HU!AA10+IE!AA10+IT!AA10+LV!AA10+LT!AA10+LU!AA10+MT!AA10+NL!AA10+PL!AA10+PT!AA10+RO!AA10+SK!AA10+SI!AA10+ES!AA10+SE!AA10+UK!AA10+CH!AA10)=0," ",AT!AA10+BE!AA10+BG!AA10+HR!AA10+CY!AA10+CZ!AA10+DK!AA10+EE!AA10+FI!AA10+FR!AA10+DE!AA10+GR!AA10+HU!AA10+IE!AA10+IT!AA10+LV!AA10+LT!AA10+LU!AA10+MT!AA10+NL!AA10+PL!AA10+PT!AA10+RO!AA10+SK!AA10+SI!AA10+ES!AA10+SE!AA10+UK!AA10)</f>
        <v>27.444999999999997</v>
      </c>
      <c r="AB10" s="47">
        <f>IF((AT!AB10+BE!AB10+BG!AB10+HR!AB10+CY!AB10+CZ!AB10+DK!AB10+EE!AB10+FI!AB10+FR!AB10+DE!AB10+GR!AB10+HU!AB10+IE!AB10+IT!AB10+LV!AB10+LT!AB10+LU!AB10+MT!AB10+NL!AB10+PL!AB10+PT!AB10+RO!AB10+SK!AB10+SI!AB10+ES!AB10+SE!AB10+UK!AB10+CH!AB10)=0," ",AT!AB10+BE!AB10+BG!AB10+HR!AB10+CY!AB10+CZ!AB10+DK!AB10+EE!AB10+FI!AB10+FR!AB10+DE!AB10+GR!AB10+HU!AB10+IE!AB10+IT!AB10+LV!AB10+LT!AB10+LU!AB10+MT!AB10+NL!AB10+PL!AB10+PT!AB10+RO!AB10+SK!AB10+SI!AB10+ES!AB10+SE!AB10+UK!AB10)</f>
        <v>12.496999999999998</v>
      </c>
      <c r="AC10" s="47" t="str">
        <f>IF((AT!AC10+BE!AC10+BG!AC10+HR!AC10+CY!AC10+CZ!AC10+DK!AC10+EE!AC10+FI!AC10+FR!AC10+DE!AC10+GR!AC10+HU!AC10+IE!AC10+IT!AC10+LV!AC10+LT!AC10+LU!AC10+MT!AC10+NL!AC10+PL!AC10+PT!AC10+RO!AC10+SK!AC10+SI!AC10+ES!AC10+SE!AC10+UK!AC10+CH!AC10)=0," ",AT!AC10+BE!AC10+BG!AC10+HR!AC10+CY!AC10+CZ!AC10+DK!AC10+EE!AC10+FI!AC10+FR!AC10+DE!AC10+GR!AC10+HU!AC10+IE!AC10+IT!AC10+LV!AC10+LT!AC10+LU!AC10+MT!AC10+NL!AC10+PL!AC10+PT!AC10+RO!AC10+SK!AC10+SI!AC10+ES!AC10+SE!AC10+UK!AC10)</f>
        <v xml:space="preserve"> </v>
      </c>
      <c r="AD10" s="47">
        <f>IF((AT!AD10+BE!AD10+BG!AD10+HR!AD10+CY!AD10+CZ!AD10+DK!AD10+EE!AD10+FI!AD10+FR!AD10+DE!AD10+GR!AD10+HU!AD10+IE!AD10+IT!AD10+LV!AD10+LT!AD10+LU!AD10+MT!AD10+NL!AD10+PL!AD10+PT!AD10+RO!AD10+SK!AD10+SI!AD10+ES!AD10+SE!AD10+UK!AD10+CH!AD10)=0," ",AT!AD10+BE!AD10+BG!AD10+HR!AD10+CY!AD10+CZ!AD10+DK!AD10+EE!AD10+FI!AD10+FR!AD10+DE!AD10+GR!AD10+HU!AD10+IE!AD10+IT!AD10+LV!AD10+LT!AD10+LU!AD10+MT!AD10+NL!AD10+PL!AD10+PT!AD10+RO!AD10+SK!AD10+SI!AD10+ES!AD10+SE!AD10+UK!AD10)</f>
        <v>2570.8440000000001</v>
      </c>
      <c r="AE10" s="47">
        <f>IF((AT!AE10+BE!AE10+BG!AE10+HR!AE10+CY!AE10+CZ!AE10+DK!AE10+EE!AE10+FI!AE10+FR!AE10+DE!AE10+GR!AE10+HU!AE10+IE!AE10+IT!AE10+LV!AE10+LT!AE10+LU!AE10+MT!AE10+NL!AE10+PL!AE10+PT!AE10+RO!AE10+SK!AE10+SI!AE10+ES!AE10+SE!AE10+UK!AE10+CH!AE10)=0," ",AT!AE10+BE!AE10+BG!AE10+HR!AE10+CY!AE10+CZ!AE10+DK!AE10+EE!AE10+FI!AE10+FR!AE10+DE!AE10+GR!AE10+HU!AE10+IE!AE10+IT!AE10+LV!AE10+LT!AE10+LU!AE10+MT!AE10+NL!AE10+PL!AE10+PT!AE10+RO!AE10+SK!AE10+SI!AE10+ES!AE10+SE!AE10+UK!AE10)</f>
        <v>789.35599999999999</v>
      </c>
      <c r="AF10" s="47">
        <f>IF((AT!AF10+BE!AF10+BG!AF10+HR!AF10+CY!AF10+CZ!AF10+DK!AF10+EE!AF10+FI!AF10+FR!AF10+DE!AF10+GR!AF10+HU!AF10+IE!AF10+IT!AF10+LV!AF10+LT!AF10+LU!AF10+MT!AF10+NL!AF10+PL!AF10+PT!AF10+RO!AF10+SK!AF10+SI!AF10+ES!AF10+SE!AF10+UK!AF10+CH!AF10)=0," ",AT!AF10+BE!AF10+BG!AF10+HR!AF10+CY!AF10+CZ!AF10+DK!AF10+EE!AF10+FI!AF10+FR!AF10+DE!AF10+GR!AF10+HU!AF10+IE!AF10+IT!AF10+LV!AF10+LT!AF10+LU!AF10+MT!AF10+NL!AF10+PL!AF10+PT!AF10+RO!AF10+SK!AF10+SI!AF10+ES!AF10+SE!AF10+UK!AF10)</f>
        <v>217.14099999999999</v>
      </c>
      <c r="AG10" s="47">
        <f>IF((AT!AG10+BE!AG10+BG!AG10+HR!AG10+CY!AG10+CZ!AG10+DK!AG10+EE!AG10+FI!AG10+FR!AG10+DE!AG10+GR!AG10+HU!AG10+IE!AG10+IT!AG10+LV!AG10+LT!AG10+LU!AG10+MT!AG10+NL!AG10+PL!AG10+PT!AG10+RO!AG10+SK!AG10+SI!AG10+ES!AG10+SE!AG10+UK!AG10+CH!AG10)=0," ",AT!AG10+BE!AG10+BG!AG10+HR!AG10+CY!AG10+CZ!AG10+DK!AG10+EE!AG10+FI!AG10+FR!AG10+DE!AG10+GR!AG10+HU!AG10+IE!AG10+IT!AG10+LV!AG10+LT!AG10+LU!AG10+MT!AG10+NL!AG10+PL!AG10+PT!AG10+RO!AG10+SK!AG10+SI!AG10+ES!AG10+SE!AG10+UK!AG10)</f>
        <v>1147.7640000000001</v>
      </c>
      <c r="AH10" s="47">
        <f>IF((AT!AH10+BE!AH10+BG!AH10+HR!AH10+CY!AH10+CZ!AH10+DK!AH10+EE!AH10+FI!AH10+FR!AH10+DE!AH10+GR!AH10+HU!AH10+IE!AH10+IT!AH10+LV!AH10+LT!AH10+LU!AH10+MT!AH10+NL!AH10+PL!AH10+PT!AH10+RO!AH10+SK!AH10+SI!AH10+ES!AH10+SE!AH10+UK!AH10+CH!AH10)=0," ",AT!AH10+BE!AH10+BG!AH10+HR!AH10+CY!AH10+CZ!AH10+DK!AH10+EE!AH10+FI!AH10+FR!AH10+DE!AH10+GR!AH10+HU!AH10+IE!AH10+IT!AH10+LV!AH10+LT!AH10+LU!AH10+MT!AH10+NL!AH10+PL!AH10+PT!AH10+RO!AH10+SK!AH10+SI!AH10+ES!AH10+SE!AH10+UK!AH10)</f>
        <v>6.5590000000000002</v>
      </c>
      <c r="AI10" s="47">
        <f>IF((AT!AI10+BE!AI10+BG!AI10+HR!AI10+CY!AI10+CZ!AI10+DK!AI10+EE!AI10+FI!AI10+FR!AI10+DE!AI10+GR!AI10+HU!AI10+IE!AI10+IT!AI10+LV!AI10+LT!AI10+LU!AI10+MT!AI10+NL!AI10+PL!AI10+PT!AI10+RO!AI10+SK!AI10+SI!AI10+ES!AI10+SE!AI10+UK!AI10+CH!AI10)=0," ",AT!AI10+BE!AI10+BG!AI10+HR!AI10+CY!AI10+CZ!AI10+DK!AI10+EE!AI10+FI!AI10+FR!AI10+DE!AI10+GR!AI10+HU!AI10+IE!AI10+IT!AI10+LV!AI10+LT!AI10+LU!AI10+MT!AI10+NL!AI10+PL!AI10+PT!AI10+RO!AI10+SK!AI10+SI!AI10+ES!AI10+SE!AI10+UK!AI10)</f>
        <v>294.94400000000007</v>
      </c>
      <c r="AJ10" s="47">
        <f>IF((AT!AJ10+BE!AJ10+BG!AJ10+HR!AJ10+CY!AJ10+CZ!AJ10+DK!AJ10+EE!AJ10+FI!AJ10+FR!AJ10+DE!AJ10+GR!AJ10+HU!AJ10+IE!AJ10+IT!AJ10+LV!AJ10+LT!AJ10+LU!AJ10+MT!AJ10+NL!AJ10+PL!AJ10+PT!AJ10+RO!AJ10+SK!AJ10+SI!AJ10+ES!AJ10+SE!AJ10+UK!AJ10+CH!AJ10)=0," ",AT!AJ10+BE!AJ10+BG!AJ10+HR!AJ10+CY!AJ10+CZ!AJ10+DK!AJ10+EE!AJ10+FI!AJ10+FR!AJ10+DE!AJ10+GR!AJ10+HU!AJ10+IE!AJ10+IT!AJ10+LV!AJ10+LT!AJ10+LU!AJ10+MT!AJ10+NL!AJ10+PL!AJ10+PT!AJ10+RO!AJ10+SK!AJ10+SI!AJ10+ES!AJ10+SE!AJ10+UK!AJ10)</f>
        <v>70.180000000000007</v>
      </c>
      <c r="AK10" s="47">
        <f>IF((AT!AK10+BE!AK10+BG!AK10+HR!AK10+CY!AK10+CZ!AK10+DK!AK10+EE!AK10+FI!AK10+FR!AK10+DE!AK10+GR!AK10+HU!AK10+IE!AK10+IT!AK10+LV!AK10+LT!AK10+LU!AK10+MT!AK10+NL!AK10+PL!AK10+PT!AK10+RO!AK10+SK!AK10+SI!AK10+ES!AK10+SE!AK10+UK!AK10+CH!AK10)=0," ",AT!AK10+BE!AK10+BG!AK10+HR!AK10+CY!AK10+CZ!AK10+DK!AK10+EE!AK10+FI!AK10+FR!AK10+DE!AK10+GR!AK10+HU!AK10+IE!AK10+IT!AK10+LV!AK10+LT!AK10+LU!AK10+MT!AK10+NL!AK10+PL!AK10+PT!AK10+RO!AK10+SK!AK10+SI!AK10+ES!AK10+SE!AK10+UK!AK10)</f>
        <v>44.9</v>
      </c>
      <c r="AL10" s="47" t="str">
        <f>IF((AT!AL10+BE!AL10+BG!AL10+HR!AL10+CY!AL10+CZ!AL10+DK!AL10+EE!AL10+FI!AL10+FR!AL10+DE!AL10+GR!AL10+HU!AL10+IE!AL10+IT!AL10+LV!AL10+LT!AL10+LU!AL10+MT!AL10+NL!AL10+PL!AL10+PT!AL10+RO!AL10+SK!AL10+SI!AL10+ES!AL10+SE!AL10+UK!AL10+CH!AL10)=0," ",AT!AL10+BE!AL10+BG!AL10+HR!AL10+CY!AL10+CZ!AL10+DK!AL10+EE!AL10+FI!AL10+FR!AL10+DE!AL10+GR!AL10+HU!AL10+IE!AL10+IT!AL10+LV!AL10+LT!AL10+LU!AL10+MT!AL10+NL!AL10+PL!AL10+PT!AL10+RO!AL10+SK!AL10+SI!AL10+ES!AL10+SE!AL10+UK!AL10)</f>
        <v xml:space="preserve"> </v>
      </c>
      <c r="AM10" s="47">
        <f>IF((AT!AM10+BE!AM10+BG!AM10+HR!AM10+CY!AM10+CZ!AM10+DK!AM10+EE!AM10+FI!AM10+FR!AM10+DE!AM10+GR!AM10+HU!AM10+IE!AM10+IT!AM10+LV!AM10+LT!AM10+LU!AM10+MT!AM10+NL!AM10+PL!AM10+PT!AM10+RO!AM10+SK!AM10+SI!AM10+ES!AM10+SE!AM10+UK!AM10+CH!AM10)=0," ",AT!AM10+BE!AM10+BG!AM10+HR!AM10+CY!AM10+CZ!AM10+DK!AM10+EE!AM10+FI!AM10+FR!AM10+DE!AM10+GR!AM10+HU!AM10+IE!AM10+IT!AM10+LV!AM10+LT!AM10+LU!AM10+MT!AM10+NL!AM10+PL!AM10+PT!AM10+RO!AM10+SK!AM10+SI!AM10+ES!AM10+SE!AM10+UK!AM10)</f>
        <v>3371.2560000000008</v>
      </c>
      <c r="AN10" s="47">
        <f>IF((AT!AN10+BE!AN10+BG!AN10+HR!AN10+CY!AN10+CZ!AN10+DK!AN10+EE!AN10+FI!AN10+FR!AN10+DE!AN10+GR!AN10+HU!AN10+IE!AN10+IT!AN10+LV!AN10+LT!AN10+LU!AN10+MT!AN10+NL!AN10+PL!AN10+PT!AN10+RO!AN10+SK!AN10+SI!AN10+ES!AN10+SE!AN10+UK!AN10+CH!AN10)=0," ",AT!AN10+BE!AN10+BG!AN10+HR!AN10+CY!AN10+CZ!AN10+DK!AN10+EE!AN10+FI!AN10+FR!AN10+DE!AN10+GR!AN10+HU!AN10+IE!AN10+IT!AN10+LV!AN10+LT!AN10+LU!AN10+MT!AN10+NL!AN10+PL!AN10+PT!AN10+RO!AN10+SK!AN10+SI!AN10+ES!AN10+SE!AN10+UK!AN10)</f>
        <v>983.0569999999999</v>
      </c>
      <c r="AO10" s="47">
        <f>IF((AT!AO10+BE!AO10+BG!AO10+HR!AO10+CY!AO10+CZ!AO10+DK!AO10+EE!AO10+FI!AO10+FR!AO10+DE!AO10+GR!AO10+HU!AO10+IE!AO10+IT!AO10+LV!AO10+LT!AO10+LU!AO10+MT!AO10+NL!AO10+PL!AO10+PT!AO10+RO!AO10+SK!AO10+SI!AO10+ES!AO10+SE!AO10+UK!AO10+CH!AO10)=0," ",AT!AO10+BE!AO10+BG!AO10+HR!AO10+CY!AO10+CZ!AO10+DK!AO10+EE!AO10+FI!AO10+FR!AO10+DE!AO10+GR!AO10+HU!AO10+IE!AO10+IT!AO10+LV!AO10+LT!AO10+LU!AO10+MT!AO10+NL!AO10+PL!AO10+PT!AO10+RO!AO10+SK!AO10+SI!AO10+ES!AO10+SE!AO10+UK!AO10)</f>
        <v>136.214</v>
      </c>
      <c r="AP10" s="47">
        <f>IF((AT!AP10+BE!AP10+BG!AP10+HR!AP10+CY!AP10+CZ!AP10+DK!AP10+EE!AP10+FI!AP10+FR!AP10+DE!AP10+GR!AP10+HU!AP10+IE!AP10+IT!AP10+LV!AP10+LT!AP10+LU!AP10+MT!AP10+NL!AP10+PL!AP10+PT!AP10+RO!AP10+SK!AP10+SI!AP10+ES!AP10+SE!AP10+UK!AP10+CH!AP10)=0," ",AT!AP10+BE!AP10+BG!AP10+HR!AP10+CY!AP10+CZ!AP10+DK!AP10+EE!AP10+FI!AP10+FR!AP10+DE!AP10+GR!AP10+HU!AP10+IE!AP10+IT!AP10+LV!AP10+LT!AP10+LU!AP10+MT!AP10+NL!AP10+PL!AP10+PT!AP10+RO!AP10+SK!AP10+SI!AP10+ES!AP10+SE!AP10+UK!AP10)</f>
        <v>719.08799999999997</v>
      </c>
      <c r="AQ10" s="47">
        <f>IF((AT!AQ10+BE!AQ10+BG!AQ10+HR!AQ10+CY!AQ10+CZ!AQ10+DK!AQ10+EE!AQ10+FI!AQ10+FR!AQ10+DE!AQ10+GR!AQ10+HU!AQ10+IE!AQ10+IT!AQ10+LV!AQ10+LT!AQ10+LU!AQ10+MT!AQ10+NL!AQ10+PL!AQ10+PT!AQ10+RO!AQ10+SK!AQ10+SI!AQ10+ES!AQ10+SE!AQ10+UK!AQ10+CH!AQ10)=0," ",AT!AQ10+BE!AQ10+BG!AQ10+HR!AQ10+CY!AQ10+CZ!AQ10+DK!AQ10+EE!AQ10+FI!AQ10+FR!AQ10+DE!AQ10+GR!AQ10+HU!AQ10+IE!AQ10+IT!AQ10+LV!AQ10+LT!AQ10+LU!AQ10+MT!AQ10+NL!AQ10+PL!AQ10+PT!AQ10+RO!AQ10+SK!AQ10+SI!AQ10+ES!AQ10+SE!AQ10+UK!AQ10)</f>
        <v>989.87699999999984</v>
      </c>
      <c r="AR10" s="47">
        <f>IF((AT!AR10+BE!AR10+BG!AR10+HR!AR10+CY!AR10+CZ!AR10+DK!AR10+EE!AR10+FI!AR10+FR!AR10+DE!AR10+GR!AR10+HU!AR10+IE!AR10+IT!AR10+LV!AR10+LT!AR10+LU!AR10+MT!AR10+NL!AR10+PL!AR10+PT!AR10+RO!AR10+SK!AR10+SI!AR10+ES!AR10+SE!AR10+UK!AR10+CH!AR10)=0," ",AT!AR10+BE!AR10+BG!AR10+HR!AR10+CY!AR10+CZ!AR10+DK!AR10+EE!AR10+FI!AR10+FR!AR10+DE!AR10+GR!AR10+HU!AR10+IE!AR10+IT!AR10+LV!AR10+LT!AR10+LU!AR10+MT!AR10+NL!AR10+PL!AR10+PT!AR10+RO!AR10+SK!AR10+SI!AR10+ES!AR10+SE!AR10+UK!AR10)</f>
        <v>521.26700000000005</v>
      </c>
      <c r="AS10" s="47">
        <f>IF((AT!AS10+BE!AS10+BG!AS10+HR!AS10+CY!AS10+CZ!AS10+DK!AS10+EE!AS10+FI!AS10+FR!AS10+DE!AS10+GR!AS10+HU!AS10+IE!AS10+IT!AS10+LV!AS10+LT!AS10+LU!AS10+MT!AS10+NL!AS10+PL!AS10+PT!AS10+RO!AS10+SK!AS10+SI!AS10+ES!AS10+SE!AS10+UK!AS10+CH!AS10)=0," ",AT!AS10+BE!AS10+BG!AS10+HR!AS10+CY!AS10+CZ!AS10+DK!AS10+EE!AS10+FI!AS10+FR!AS10+DE!AS10+GR!AS10+HU!AS10+IE!AS10+IT!AS10+LV!AS10+LT!AS10+LU!AS10+MT!AS10+NL!AS10+PL!AS10+PT!AS10+RO!AS10+SK!AS10+SI!AS10+ES!AS10+SE!AS10+UK!AS10)</f>
        <v>15.381</v>
      </c>
      <c r="AT10" s="47">
        <f>IF((AT!AT10+BE!AT10+BG!AT10+HR!AT10+CY!AT10+CZ!AT10+DK!AT10+EE!AT10+FI!AT10+FR!AT10+DE!AT10+GR!AT10+HU!AT10+IE!AT10+IT!AT10+LV!AT10+LT!AT10+LU!AT10+MT!AT10+NL!AT10+PL!AT10+PT!AT10+RO!AT10+SK!AT10+SI!AT10+ES!AT10+SE!AT10+UK!AT10+CH!AT10)=0," ",AT!AT10+BE!AT10+BG!AT10+HR!AT10+CY!AT10+CZ!AT10+DK!AT10+EE!AT10+FI!AT10+FR!AT10+DE!AT10+GR!AT10+HU!AT10+IE!AT10+IT!AT10+LV!AT10+LT!AT10+LU!AT10+MT!AT10+NL!AT10+PL!AT10+PT!AT10+RO!AT10+SK!AT10+SI!AT10+ES!AT10+SE!AT10+UK!AT10)</f>
        <v>6.3720000000000976</v>
      </c>
      <c r="AU10" s="47" t="str">
        <f>IF((AT!AU10+BE!AU10+BG!AU10+HR!AU10+CY!AU10+CZ!AU10+DK!AU10+EE!AU10+FI!AU10+FR!AU10+DE!AU10+GR!AU10+HU!AU10+IE!AU10+IT!AU10+LV!AU10+LT!AU10+LU!AU10+MT!AU10+NL!AU10+PL!AU10+PT!AU10+RO!AU10+SK!AU10+SI!AU10+ES!AU10+SE!AU10+UK!AU10+CH!AU10)=0," ",AT!AU10+BE!AU10+BG!AU10+HR!AU10+CY!AU10+CZ!AU10+DK!AU10+EE!AU10+FI!AU10+FR!AU10+DE!AU10+GR!AU10+HU!AU10+IE!AU10+IT!AU10+LV!AU10+LT!AU10+LU!AU10+MT!AU10+NL!AU10+PL!AU10+PT!AU10+RO!AU10+SK!AU10+SI!AU10+ES!AU10+SE!AU10+UK!AU10)</f>
        <v xml:space="preserve"> </v>
      </c>
      <c r="AV10" s="47" t="str">
        <f>IF((AT!AV10+BE!AV10+BG!AV10+HR!AV10+CY!AV10+CZ!AV10+DK!AV10+EE!AV10+FI!AV10+FR!AV10+DE!AV10+GR!AV10+HU!AV10+IE!AV10+IT!AV10+LV!AV10+LT!AV10+LU!AV10+MT!AV10+NL!AV10+PL!AV10+PT!AV10+RO!AV10+SK!AV10+SI!AV10+ES!AV10+SE!AV10+UK!AV10+CH!AV10)=0," ",AT!AV10+BE!AV10+BG!AV10+HR!AV10+CY!AV10+CZ!AV10+DK!AV10+EE!AV10+FI!AV10+FR!AV10+DE!AV10+GR!AV10+HU!AV10+IE!AV10+IT!AV10+LV!AV10+LT!AV10+LU!AV10+MT!AV10+NL!AV10+PL!AV10+PT!AV10+RO!AV10+SK!AV10+SI!AV10+ES!AV10+SE!AV10+UK!AV10)</f>
        <v xml:space="preserve"> </v>
      </c>
      <c r="AW10" s="47" t="str">
        <f>IF((AT!AW10+BE!AW10+BG!AW10+HR!AW10+CY!AW10+CZ!AW10+DK!AW10+EE!AW10+FI!AW10+FR!AW10+DE!AW10+GR!AW10+HU!AW10+IE!AW10+IT!AW10+LV!AW10+LT!AW10+LU!AW10+MT!AW10+NL!AW10+PL!AW10+PT!AW10+RO!AW10+SK!AW10+SI!AW10+ES!AW10+SE!AW10+UK!AW10+CH!AW10)=0," ",AT!AW10+BE!AW10+BG!AW10+HR!AW10+CY!AW10+CZ!AW10+DK!AW10+EE!AW10+FI!AW10+FR!AW10+DE!AW10+GR!AW10+HU!AW10+IE!AW10+IT!AW10+LV!AW10+LT!AW10+LU!AW10+MT!AW10+NL!AW10+PL!AW10+PT!AW10+RO!AW10+SK!AW10+SI!AW10+ES!AW10+SE!AW10+UK!AW10)</f>
        <v xml:space="preserve"> </v>
      </c>
      <c r="AX10" s="47" t="str">
        <f>IF((AT!AX10+BE!AX10+BG!AX10+HR!AX10+CY!AX10+CZ!AX10+DK!AX10+EE!AX10+FI!AX10+FR!AX10+DE!AX10+GR!AX10+HU!AX10+IE!AX10+IT!AX10+LV!AX10+LT!AX10+LU!AX10+MT!AX10+NL!AX10+PL!AX10+PT!AX10+RO!AX10+SK!AX10+SI!AX10+ES!AX10+SE!AX10+UK!AX10+CH!AX10)=0," ",AT!AX10+BE!AX10+BG!AX10+HR!AX10+CY!AX10+CZ!AX10+DK!AX10+EE!AX10+FI!AX10+FR!AX10+DE!AX10+GR!AX10+HU!AX10+IE!AX10+IT!AX10+LV!AX10+LT!AX10+LU!AX10+MT!AX10+NL!AX10+PL!AX10+PT!AX10+RO!AX10+SK!AX10+SI!AX10+ES!AX10+SE!AX10+UK!AX10)</f>
        <v xml:space="preserve"> </v>
      </c>
      <c r="AY10" s="47" t="str">
        <f>IF((AT!AY10+BE!AY10+BG!AY10+HR!AY10+CY!AY10+CZ!AY10+DK!AY10+EE!AY10+FI!AY10+FR!AY10+DE!AY10+GR!AY10+HU!AY10+IE!AY10+IT!AY10+LV!AY10+LT!AY10+LU!AY10+MT!AY10+NL!AY10+PL!AY10+PT!AY10+RO!AY10+SK!AY10+SI!AY10+ES!AY10+SE!AY10+UK!AY10+CH!AY10)=0," ",AT!AY10+BE!AY10+BG!AY10+HR!AY10+CY!AY10+CZ!AY10+DK!AY10+EE!AY10+FI!AY10+FR!AY10+DE!AY10+GR!AY10+HU!AY10+IE!AY10+IT!AY10+LV!AY10+LT!AY10+LU!AY10+MT!AY10+NL!AY10+PL!AY10+PT!AY10+RO!AY10+SK!AY10+SI!AY10+ES!AY10+SE!AY10+UK!AY10)</f>
        <v xml:space="preserve"> </v>
      </c>
      <c r="AZ10" s="47" t="str">
        <f>IF((AT!AZ10+BE!AZ10+BG!AZ10+HR!AZ10+CY!AZ10+CZ!AZ10+DK!AZ10+EE!AZ10+FI!AZ10+FR!AZ10+DE!AZ10+GR!AZ10+HU!AZ10+IE!AZ10+IT!AZ10+LV!AZ10+LT!AZ10+LU!AZ10+MT!AZ10+NL!AZ10+PL!AZ10+PT!AZ10+RO!AZ10+SK!AZ10+SI!AZ10+ES!AZ10+SE!AZ10+UK!AZ10+CH!AZ10)=0," ",AT!AZ10+BE!AZ10+BG!AZ10+HR!AZ10+CY!AZ10+CZ!AZ10+DK!AZ10+EE!AZ10+FI!AZ10+FR!AZ10+DE!AZ10+GR!AZ10+HU!AZ10+IE!AZ10+IT!AZ10+LV!AZ10+LT!AZ10+LU!AZ10+MT!AZ10+NL!AZ10+PL!AZ10+PT!AZ10+RO!AZ10+SK!AZ10+SI!AZ10+ES!AZ10+SE!AZ10+UK!AZ10)</f>
        <v xml:space="preserve"> </v>
      </c>
      <c r="BA10" s="47" t="str">
        <f>IF((AT!BA10+BE!BA10+BG!BA10+HR!BA10+CY!BA10+CZ!BA10+DK!BA10+EE!BA10+FI!BA10+FR!BA10+DE!BA10+GR!BA10+HU!BA10+IE!BA10+IT!BA10+LV!BA10+LT!BA10+LU!BA10+MT!BA10+NL!BA10+PL!BA10+PT!BA10+RO!BA10+SK!BA10+SI!BA10+ES!BA10+SE!BA10+UK!BA10+CH!BA10)=0," ",AT!BA10+BE!BA10+BG!BA10+HR!BA10+CY!BA10+CZ!BA10+DK!BA10+EE!BA10+FI!BA10+FR!BA10+DE!BA10+GR!BA10+HU!BA10+IE!BA10+IT!BA10+LV!BA10+LT!BA10+LU!BA10+MT!BA10+NL!BA10+PL!BA10+PT!BA10+RO!BA10+SK!BA10+SI!BA10+ES!BA10+SE!BA10+UK!BA10)</f>
        <v xml:space="preserve"> </v>
      </c>
      <c r="BB10" s="47" t="str">
        <f>IF((AT!BB10+BE!BB10+BG!BB10+HR!BB10+CY!BB10+CZ!BB10+DK!BB10+EE!BB10+FI!BB10+FR!BB10+DE!BB10+GR!BB10+HU!BB10+IE!BB10+IT!BB10+LV!BB10+LT!BB10+LU!BB10+MT!BB10+NL!BB10+PL!BB10+PT!BB10+RO!BB10+SK!BB10+SI!BB10+ES!BB10+SE!BB10+UK!BB10+CH!BB10)=0," ",AT!BB10+BE!BB10+BG!BB10+HR!BB10+CY!BB10+CZ!BB10+DK!BB10+EE!BB10+FI!BB10+FR!BB10+DE!BB10+GR!BB10+HU!BB10+IE!BB10+IT!BB10+LV!BB10+LT!BB10+LU!BB10+MT!BB10+NL!BB10+PL!BB10+PT!BB10+RO!BB10+SK!BB10+SI!BB10+ES!BB10+SE!BB10+UK!BB10)</f>
        <v xml:space="preserve"> </v>
      </c>
      <c r="BC10" s="47" t="str">
        <f>IF((AT!BC10+BE!BC10+BG!BC10+HR!BC10+CY!BC10+CZ!BC10+DK!BC10+EE!BC10+FI!BC10+FR!BC10+DE!BC10+GR!BC10+HU!BC10+IE!BC10+IT!BC10+LV!BC10+LT!BC10+LU!BC10+MT!BC10+NL!BC10+PL!BC10+PT!BC10+RO!BC10+SK!BC10+SI!BC10+ES!BC10+SE!BC10+UK!BC10+CH!BC10)=0," ",AT!BC10+BE!BC10+BG!BC10+HR!BC10+CY!BC10+CZ!BC10+DK!BC10+EE!BC10+FI!BC10+FR!BC10+DE!BC10+GR!BC10+HU!BC10+IE!BC10+IT!BC10+LV!BC10+LT!BC10+LU!BC10+MT!BC10+NL!BC10+PL!BC10+PT!BC10+RO!BC10+SK!BC10+SI!BC10+ES!BC10+SE!BC10+UK!BC10)</f>
        <v xml:space="preserve"> </v>
      </c>
      <c r="BD10" s="47" t="str">
        <f>IF((AT!BD10+BE!BD10+BG!BD10+HR!BD10+CY!BD10+CZ!BD10+DK!BD10+EE!BD10+FI!BD10+FR!BD10+DE!BD10+GR!BD10+HU!BD10+IE!BD10+IT!BD10+LV!BD10+LT!BD10+LU!BD10+MT!BD10+NL!BD10+PL!BD10+PT!BD10+RO!BD10+SK!BD10+SI!BD10+ES!BD10+SE!BD10+UK!BD10+CH!BD10)=0," ",AT!BD10+BE!BD10+BG!BD10+HR!BD10+CY!BD10+CZ!BD10+DK!BD10+EE!BD10+FI!BD10+FR!BD10+DE!BD10+GR!BD10+HU!BD10+IE!BD10+IT!BD10+LV!BD10+LT!BD10+LU!BD10+MT!BD10+NL!BD10+PL!BD10+PT!BD10+RO!BD10+SK!BD10+SI!BD10+ES!BD10+SE!BD10+UK!BD10)</f>
        <v xml:space="preserve"> </v>
      </c>
      <c r="BE10" s="47">
        <v>145.437496459622</v>
      </c>
      <c r="BF10" s="47">
        <v>2413.0853768619677</v>
      </c>
      <c r="BG10" s="47" t="str">
        <f>IF((AT!BG10+BE!BG10+BG!BG10+HR!BG10+CY!BG10+CZ!BG10+DK!BG10+EE!BG10+FI!BG10+FR!BG10+DE!BG10+GR!BG10+HU!BG10+IE!BG10+IT!BG10+LV!BG10+LT!BG10+LU!BG10+MT!BG10+NL!BG10+PL!BG10+PT!BG10+RO!BG10+SK!BG10+SI!BG10+ES!BG10+SE!BG10+UK!BG10+CH!BG10)=0," ",AT!BG10+BE!BG10+BG!BG10+HR!BG10+CY!BG10+CZ!BG10+DK!BG10+EE!BG10+FI!BG10+FR!BG10+DE!BG10+GR!BG10+HU!BG10+IE!BG10+IT!BG10+LV!BG10+LT!BG10+LU!BG10+MT!BG10+NL!BG10+PL!BG10+PT!BG10+RO!BG10+SK!BG10+SI!BG10+ES!BG10+SE!BG10+UK!BG10)</f>
        <v xml:space="preserve"> </v>
      </c>
      <c r="BH10" s="47"/>
      <c r="BI10" s="47"/>
      <c r="BJ10" s="47"/>
      <c r="BK10" s="47"/>
      <c r="BL10" s="47" t="str">
        <f>IF((AT!BL10+BE!BL10+BG!BL10+HR!BL10+CY!BL10+CZ!BL10+DK!BL10+EE!BL10+FI!BL10+FR!BL10+DE!BL10+GR!BL10+HU!BL10+IE!BL10+IT!BL10+LV!BL10+LT!BL10+LU!BL10+MT!BL10+NL!BL10+PL!BL10+PT!BL10+RO!BL10+SK!BL10+SI!BL10+ES!BL10+SE!BL10+UK!BL10+CH!BL10)=0," ",AT!BL10+BE!BL10+BG!BL10+HR!BL10+CY!BL10+CZ!BL10+DK!BL10+EE!BL10+FI!BL10+FR!BL10+DE!BL10+GR!BL10+HU!BL10+IE!BL10+IT!BL10+LV!BL10+LT!BL10+LU!BL10+MT!BL10+NL!BL10+PL!BL10+PT!BL10+RO!BL10+SK!BL10+SI!BL10+ES!BL10+SE!BL10+UK!BL10)</f>
        <v xml:space="preserve"> </v>
      </c>
      <c r="BM10" s="47">
        <f>IF((AT!BM10+BE!BM10+BG!BM10+HR!BM10+CY!BM10+CZ!BM10+DK!BM10+EE!BM10+FI!BM10+FR!BM10+DE!BM10+GR!BM10+HU!BM10+IE!BM10+IT!BM10+LV!BM10+LT!BM10+LU!BM10+MT!BM10+NL!BM10+PL!BM10+PT!BM10+RO!BM10+SK!BM10+SI!BM10+ES!BM10+SE!BM10+UK!BM10+CH!BM10)=0," ",AT!BM10+BE!BM10+BG!BM10+HR!BM10+CY!BM10+CZ!BM10+DK!BM10+EE!BM10+FI!BM10+FR!BM10+DE!BM10+GR!BM10+HU!BM10+IE!BM10+IT!BM10+LV!BM10+LT!BM10+LU!BM10+MT!BM10+NL!BM10+PL!BM10+PT!BM10+RO!BM10+SK!BM10+SI!BM10+ES!BM10+SE!BM10+UK!BM10)</f>
        <v>44171.0932598949</v>
      </c>
      <c r="BN10" s="47">
        <f>IF((AT!BN10+BE!BN10+BG!BN10+HR!BN10+CY!BN10+CZ!BN10+DK!BN10+EE!BN10+FI!BN10+FR!BN10+DE!BN10+GR!BN10+HU!BN10+IE!BN10+IT!BN10+LV!BN10+LT!BN10+LU!BN10+MT!BN10+NL!BN10+PL!BN10+PT!BN10+RO!BN10+SK!BN10+SI!BN10+ES!BN10+SE!BN10+UK!BN10+CH!BN10)=0," ",AT!BN10+BE!BN10+BG!BN10+HR!BN10+CY!BN10+CZ!BN10+DK!BN10+EE!BN10+FI!BN10+FR!BN10+DE!BN10+GR!BN10+HU!BN10+IE!BN10+IT!BN10+LV!BN10+LT!BN10+LU!BN10+MT!BN10+NL!BN10+PL!BN10+PT!BN10+RO!BN10+SK!BN10+SI!BN10+ES!BN10+SE!BN10+UK!BN10)</f>
        <v>287584.69475494407</v>
      </c>
      <c r="BO10" s="47">
        <f>IF((AT!BO10+BE!BO10+BG!BO10+HR!BO10+CY!BO10+CZ!BO10+DK!BO10+EE!BO10+FI!BO10+FR!BO10+DE!BO10+GR!BO10+HU!BO10+IE!BO10+IT!BO10+LV!BO10+LT!BO10+LU!BO10+MT!BO10+NL!BO10+PL!BO10+PT!BO10+RO!BO10+SK!BO10+SI!BO10+ES!BO10+SE!BO10+UK!BO10+CH!BO10)=0," ",AT!BO10+BE!BO10+BG!BO10+HR!BO10+CY!BO10+CZ!BO10+DK!BO10+EE!BO10+FI!BO10+FR!BO10+DE!BO10+GR!BO10+HU!BO10+IE!BO10+IT!BO10+LV!BO10+LT!BO10+LU!BO10+MT!BO10+NL!BO10+PL!BO10+PT!BO10+RO!BO10+SK!BO10+SI!BO10+ES!BO10+SE!BO10+UK!BO10)</f>
        <v>6563.0660090990068</v>
      </c>
      <c r="BP10" s="47">
        <f>IF((AT!BP10+BE!BP10+BG!BP10+HR!BP10+CY!BP10+CZ!BP10+DK!BP10+EE!BP10+FI!BP10+FR!BP10+DE!BP10+GR!BP10+HU!BP10+IE!BP10+IT!BP10+LV!BP10+LT!BP10+LU!BP10+MT!BP10+NL!BP10+PL!BP10+PT!BP10+RO!BP10+SK!BP10+SI!BP10+ES!BP10+SE!BP10+UK!BP10+CH!BP10)=0," ",AT!BP10+BE!BP10+BG!BP10+HR!BP10+CY!BP10+CZ!BP10+DK!BP10+EE!BP10+FI!BP10+FR!BP10+DE!BP10+GR!BP10+HU!BP10+IE!BP10+IT!BP10+LV!BP10+LT!BP10+LU!BP10+MT!BP10+NL!BP10+PL!BP10+PT!BP10+RO!BP10+SK!BP10+SI!BP10+ES!BP10+SE!BP10+UK!BP10)</f>
        <v>313316.79082867177</v>
      </c>
      <c r="BQ10" s="47">
        <f>IF((AT!BQ10+BE!BQ10+BG!BQ10+HR!BQ10+CY!BQ10+CZ!BQ10+DK!BQ10+EE!BQ10+FI!BQ10+FR!BQ10+DE!BQ10+GR!BQ10+HU!BQ10+IE!BQ10+IT!BQ10+LV!BQ10+LT!BQ10+LU!BQ10+MT!BQ10+NL!BQ10+PL!BQ10+PT!BQ10+RO!BQ10+SK!BQ10+SI!BQ10+ES!BQ10+SE!BQ10+UK!BQ10+CH!BQ10)=0," ",AT!BQ10+BE!BQ10+BG!BQ10+HR!BQ10+CY!BQ10+CZ!BQ10+DK!BQ10+EE!BQ10+FI!BQ10+FR!BQ10+DE!BQ10+GR!BQ10+HU!BQ10+IE!BQ10+IT!BQ10+LV!BQ10+LT!BQ10+LU!BQ10+MT!BQ10+NL!BQ10+PL!BQ10+PT!BQ10+RO!BQ10+SK!BQ10+SI!BQ10+ES!BQ10+SE!BQ10+UK!BQ10)</f>
        <v>66843.575457135332</v>
      </c>
      <c r="BR10" s="47">
        <f>IF((AT!BR10+BE!BR10+BG!BR10+HR!BR10+CY!BR10+CZ!BR10+DK!BR10+EE!BR10+FI!BR10+FR!BR10+DE!BR10+GR!BR10+HU!BR10+IE!BR10+IT!BR10+LV!BR10+LT!BR10+LU!BR10+MT!BR10+NL!BR10+PL!BR10+PT!BR10+RO!BR10+SK!BR10+SI!BR10+ES!BR10+SE!BR10+UK!BR10+CH!BR10)=0," ",AT!BR10+BE!BR10+BG!BR10+HR!BR10+CY!BR10+CZ!BR10+DK!BR10+EE!BR10+FI!BR10+FR!BR10+DE!BR10+GR!BR10+HU!BR10+IE!BR10+IT!BR10+LV!BR10+LT!BR10+LU!BR10+MT!BR10+NL!BR10+PL!BR10+PT!BR10+RO!BR10+SK!BR10+SI!BR10+ES!BR10+SE!BR10+UK!BR10)</f>
        <v>585089.45978991513</v>
      </c>
    </row>
    <row r="11" spans="1:75" x14ac:dyDescent="0.25">
      <c r="G11" s="43">
        <v>5</v>
      </c>
      <c r="H11" s="43">
        <v>2007</v>
      </c>
      <c r="I11" s="47">
        <f>IF((AT!I11+BE!I11+BG!I11+HR!I11+CY!I11+CZ!I11+DK!I11+EE!I11+FI!I11+FR!I11+DE!I11+GR!I11+HU!I11+IE!I11+IT!I11+LV!I11+LT!I11+LU!I11+MT!I11+NL!I11+PL!I11+PT!I11+RO!I11+SK!I11+SI!I11+ES!I11+SE!I11+UK!I11+CH!I11)=0," ",AT!I11+BE!I11+BG!I11+HR!I11+CY!I11+CZ!I11+DK!I11+EE!I11+FI!I11+FR!I11+DE!I11+GR!I11+HU!I11+IE!I11+IT!I11+LV!I11+LT!I11+LU!I11+MT!I11+NL!I11+PL!I11+PT!I11+RO!I11+SK!I11+SI!I11+ES!I11+SE!I11+UK!I11)</f>
        <v>498300775</v>
      </c>
      <c r="J11" s="47">
        <f>IF((AT!J11+BE!J11+BG!J11+HR!J11+CY!J11+CZ!J11+DK!J11+EE!J11+FI!J11+FR!J11+DE!J11+GR!J11+HU!J11+IE!J11+IT!J11+LV!J11+LT!J11+LU!J11+MT!J11+NL!J11+PL!J11+PT!J11+RO!J11+SK!J11+SI!J11+ES!J11+SE!J11+UK!J11+CH!J11)=0," ",AT!J11+BE!J11+BG!J11+HR!J11+CY!J11+CZ!J11+DK!J11+EE!J11+FI!J11+FR!J11+DE!J11+GR!J11+HU!J11+IE!J11+IT!J11+LV!J11+LT!J11+LU!J11+MT!J11+NL!J11+PL!J11+PT!J11+RO!J11+SK!J11+SI!J11+ES!J11+SE!J11+UK!J11)</f>
        <v>12983210.800000001</v>
      </c>
      <c r="K11" s="47">
        <f>IF((AT!K11+BE!K11+BG!K11+HR!K11+CY!K11+CZ!K11+DK!K11+EE!K11+FI!K11+FR!K11+DE!K11+GR!K11+HU!K11+IE!K11+IT!K11+LV!K11+LT!K11+LU!K11+MT!K11+NL!K11+PL!K11+PT!K11+RO!K11+SK!K11+SI!K11+ES!K11+SE!K11+UK!K11+CH!K11)=0," ",AT!K11+BE!K11+BG!K11+HR!K11+CY!K11+CZ!K11+DK!K11+EE!K11+FI!K11+FR!K11+DE!K11+GR!K11+HU!K11+IE!K11+IT!K11+LV!K11+LT!K11+LU!K11+MT!K11+NL!K11+PL!K11+PT!K11+RO!K11+SK!K11+SI!K11+ES!K11+SE!K11+UK!K11)</f>
        <v>13060913.000000002</v>
      </c>
      <c r="L11" s="47">
        <f t="shared" si="0"/>
        <v>26054.968106361062</v>
      </c>
      <c r="M11" s="47" t="str">
        <f>IF((AT!M11+BE!M11+BG!M11+HR!M11+CY!M11+CZ!M11+DK!M11+EE!M11+FI!M11+FR!M11+DE!M11+GR!M11+HU!M11+IE!M11+IT!M11+LV!M11+LT!M11+LU!M11+MT!M11+NL!M11+PL!M11+PT!M11+RO!M11+SK!M11+SI!M11+ES!M11+SE!M11+UK!M11+CH!M11)=0," ",AT!M11+BE!M11+BG!M11+HR!M11+CY!M11+CZ!M11+DK!M11+EE!M11+FI!M11+FR!M11+DE!M11+GR!M11+HU!M11+IE!M11+IT!M11+LV!M11+LT!M11+LU!M11+MT!M11+NL!M11+PL!M11+PT!M11+RO!M11+SK!M11+SI!M11+ES!M11+SE!M11+UK!M11+CH!M11)</f>
        <v xml:space="preserve"> </v>
      </c>
      <c r="N11" s="47"/>
      <c r="O11" s="47">
        <f>IF((AT!O11+BE!O11+BG!O11+HR!O11+CY!O11+CZ!O11+DK!O11+EE!O11+FI!O11+FR!O11+DE!O11+GR!O11+HU!O11+IE!O11+IT!O11+LV!O11+LT!O11+LU!O11+MT!O11+NL!O11+PL!O11+PT!O11+RO!O11+SK!O11+SI!O11+ES!O11+SE!O11+UK!O11+CH!O11)=0," ",AT!O11+BE!O11+BG!O11+HR!O11+CY!O11+CZ!O11+DK!O11+EE!O11+FI!O11+FR!O11+DE!O11+GR!O11+HU!O11+IE!O11+IT!O11+LV!O11+LT!O11+LU!O11+MT!O11+NL!O11+PL!O11+PT!O11+RO!O11+SK!O11+SI!O11+ES!O11+SE!O11+UK!O11)</f>
        <v>1172.8940000000002</v>
      </c>
      <c r="P11" s="47">
        <f>IF((AT!P11+BE!P11+BG!P11+HR!P11+CY!P11+CZ!P11+DK!P11+EE!P11+FI!P11+FR!P11+DE!P11+GR!P11+HU!P11+IE!P11+IT!P11+LV!P11+LT!P11+LU!P11+MT!P11+NL!P11+PL!P11+PT!P11+RO!P11+SK!P11+SI!P11+ES!P11+SE!P11+UK!P11+CH!P11)=0," ",AT!P11+BE!P11+BG!P11+HR!P11+CY!P11+CZ!P11+DK!P11+EE!P11+FI!P11+FR!P11+DE!P11+GR!P11+HU!P11+IE!P11+IT!P11+LV!P11+LT!P11+LU!P11+MT!P11+NL!P11+PL!P11+PT!P11+RO!P11+SK!P11+SI!P11+ES!P11+SE!P11+UK!P11)</f>
        <v>54.683000000000007</v>
      </c>
      <c r="Q11" s="47">
        <f>IF((AT!Q11+BE!Q11+BG!Q11+HR!Q11+CY!Q11+CZ!Q11+DK!Q11+EE!Q11+FI!Q11+FR!Q11+DE!Q11+GR!Q11+HU!Q11+IE!Q11+IT!Q11+LV!Q11+LT!Q11+LU!Q11+MT!Q11+NL!Q11+PL!Q11+PT!Q11+RO!Q11+SK!Q11+SI!Q11+ES!Q11+SE!Q11+UK!Q11+CH!Q11)=0," ",AT!Q11+BE!Q11+BG!Q11+HR!Q11+CY!Q11+CZ!Q11+DK!Q11+EE!Q11+FI!Q11+FR!Q11+DE!Q11+GR!Q11+HU!Q11+IE!Q11+IT!Q11+LV!Q11+LT!Q11+LU!Q11+MT!Q11+NL!Q11+PL!Q11+PT!Q11+RO!Q11+SK!Q11+SI!Q11+ES!Q11+SE!Q11+UK!Q11)</f>
        <v>491.37900000000002</v>
      </c>
      <c r="R11" s="47">
        <f>IF((AT!R11+BE!R11+BG!R11+HR!R11+CY!R11+CZ!R11+DK!R11+EE!R11+FI!R11+FR!R11+DE!R11+GR!R11+HU!R11+IE!R11+IT!R11+LV!R11+LT!R11+LU!R11+MT!R11+NL!R11+PL!R11+PT!R11+RO!R11+SK!R11+SI!R11+ES!R11+SE!R11+UK!R11+CH!R11)=0," ",AT!R11+BE!R11+BG!R11+HR!R11+CY!R11+CZ!R11+DK!R11+EE!R11+FI!R11+FR!R11+DE!R11+GR!R11+HU!R11+IE!R11+IT!R11+LV!R11+LT!R11+LU!R11+MT!R11+NL!R11+PL!R11+PT!R11+RO!R11+SK!R11+SI!R11+ES!R11+SE!R11+UK!R11)</f>
        <v>261.82500000000005</v>
      </c>
      <c r="S11" s="47">
        <f>IF((AT!S11+BE!S11+BG!S11+HR!S11+CY!S11+CZ!S11+DK!S11+EE!S11+FI!S11+FR!S11+DE!S11+GR!S11+HU!S11+IE!S11+IT!S11+LV!S11+LT!S11+LU!S11+MT!S11+NL!S11+PL!S11+PT!S11+RO!S11+SK!S11+SI!S11+ES!S11+SE!S11+UK!S11+CH!S11)=0," ",AT!S11+BE!S11+BG!S11+HR!S11+CY!S11+CZ!S11+DK!S11+EE!S11+FI!S11+FR!S11+DE!S11+GR!S11+HU!S11+IE!S11+IT!S11+LV!S11+LT!S11+LU!S11+MT!S11+NL!S11+PL!S11+PT!S11+RO!S11+SK!S11+SI!S11+ES!S11+SE!S11+UK!S11)</f>
        <v>68.237000000000009</v>
      </c>
      <c r="T11" s="47">
        <f>IF((AT!T11+BE!T11+BG!T11+HR!T11+CY!T11+CZ!T11+DK!T11+EE!T11+FI!T11+FR!T11+DE!T11+GR!T11+HU!T11+IE!T11+IT!T11+LV!T11+LT!T11+LU!T11+MT!T11+NL!T11+PL!T11+PT!T11+RO!T11+SK!T11+SI!T11+ES!T11+SE!T11+UK!T11+CH!T11)=0," ",AT!T11+BE!T11+BG!T11+HR!T11+CY!T11+CZ!T11+DK!T11+EE!T11+FI!T11+FR!T11+DE!T11+GR!T11+HU!T11+IE!T11+IT!T11+LV!T11+LT!T11+LU!T11+MT!T11+NL!T11+PL!T11+PT!T11+RO!T11+SK!T11+SI!T11+ES!T11+SE!T11+UK!T11)</f>
        <v>245.26899999999995</v>
      </c>
      <c r="U11" s="47">
        <f>IF((AT!U11+BE!U11+BG!U11+HR!U11+CY!U11+CZ!U11+DK!U11+EE!U11+FI!U11+FR!U11+DE!U11+GR!U11+HU!U11+IE!U11+IT!U11+LV!U11+LT!U11+LU!U11+MT!U11+NL!U11+PL!U11+PT!U11+RO!U11+SK!U11+SI!U11+ES!U11+SE!U11+UK!U11+CH!U11)=0," ",AT!U11+BE!U11+BG!U11+HR!U11+CY!U11+CZ!U11+DK!U11+EE!U11+FI!U11+FR!U11+DE!U11+GR!U11+HU!U11+IE!U11+IT!U11+LV!U11+LT!U11+LU!U11+MT!U11+NL!U11+PL!U11+PT!U11+RO!U11+SK!U11+SI!U11+ES!U11+SE!U11+UK!U11)</f>
        <v>49.744000000000007</v>
      </c>
      <c r="V11" s="47">
        <f>IF((AT!V11+BE!V11+BG!V11+HR!V11+CY!V11+CZ!V11+DK!V11+EE!V11+FI!V11+FR!V11+DE!V11+GR!V11+HU!V11+IE!V11+IT!V11+LV!V11+LT!V11+LU!V11+MT!V11+NL!V11+PL!V11+PT!V11+RO!V11+SK!V11+SI!V11+ES!V11+SE!V11+UK!V11+CH!V11)=0," ",AT!V11+BE!V11+BG!V11+HR!V11+CY!V11+CZ!V11+DK!V11+EE!V11+FI!V11+FR!V11+DE!V11+GR!V11+HU!V11+IE!V11+IT!V11+LV!V11+LT!V11+LU!V11+MT!V11+NL!V11+PL!V11+PT!V11+RO!V11+SK!V11+SI!V11+ES!V11+SE!V11+UK!V11)</f>
        <v>1.7589999999999999</v>
      </c>
      <c r="W11" s="47">
        <f>IF((AT!W11+BE!W11+BG!W11+HR!W11+CY!W11+CZ!W11+DK!W11+EE!W11+FI!W11+FR!W11+DE!W11+GR!W11+HU!W11+IE!W11+IT!W11+LV!W11+LT!W11+LU!W11+MT!W11+NL!W11+PL!W11+PT!W11+RO!W11+SK!W11+SI!W11+ES!W11+SE!W11+UK!W11+CH!W11)=0," ",AT!W11+BE!W11+BG!W11+HR!W11+CY!W11+CZ!W11+DK!W11+EE!W11+FI!W11+FR!W11+DE!W11+GR!W11+HU!W11+IE!W11+IT!W11+LV!W11+LT!W11+LU!W11+MT!W11+NL!W11+PL!W11+PT!W11+RO!W11+SK!W11+SI!W11+ES!W11+SE!W11+UK!W11)</f>
        <v>325.03200000000004</v>
      </c>
      <c r="X11" s="47">
        <f>IF((AT!X11+BE!X11+BG!X11+HR!X11+CY!X11+CZ!X11+DK!X11+EE!X11+FI!X11+FR!X11+DE!X11+GR!X11+HU!X11+IE!X11+IT!X11+LV!X11+LT!X11+LU!X11+MT!X11+NL!X11+PL!X11+PT!X11+RO!X11+SK!X11+SI!X11+ES!X11+SE!X11+UK!X11+CH!X11)=0," ",AT!X11+BE!X11+BG!X11+HR!X11+CY!X11+CZ!X11+DK!X11+EE!X11+FI!X11+FR!X11+DE!X11+GR!X11+HU!X11+IE!X11+IT!X11+LV!X11+LT!X11+LU!X11+MT!X11+NL!X11+PL!X11+PT!X11+RO!X11+SK!X11+SI!X11+ES!X11+SE!X11+UK!X11)</f>
        <v>383.04699999999997</v>
      </c>
      <c r="Y11" s="47">
        <f>IF((AT!Y11+BE!Y11+BG!Y11+HR!Y11+CY!Y11+CZ!Y11+DK!Y11+EE!Y11+FI!Y11+FR!Y11+DE!Y11+GR!Y11+HU!Y11+IE!Y11+IT!Y11+LV!Y11+LT!Y11+LU!Y11+MT!Y11+NL!Y11+PL!Y11+PT!Y11+RO!Y11+SK!Y11+SI!Y11+ES!Y11+SE!Y11+UK!Y11+CH!Y11)=0," ",AT!Y11+BE!Y11+BG!Y11+HR!Y11+CY!Y11+CZ!Y11+DK!Y11+EE!Y11+FI!Y11+FR!Y11+DE!Y11+GR!Y11+HU!Y11+IE!Y11+IT!Y11+LV!Y11+LT!Y11+LU!Y11+MT!Y11+NL!Y11+PL!Y11+PT!Y11+RO!Y11+SK!Y11+SI!Y11+ES!Y11+SE!Y11+UK!Y11)</f>
        <v>286.09199999999998</v>
      </c>
      <c r="Z11" s="47">
        <f>IF((AT!Z11+BE!Z11+BG!Z11+HR!Z11+CY!Z11+CZ!Z11+DK!Z11+EE!Z11+FI!Z11+FR!Z11+DE!Z11+GR!Z11+HU!Z11+IE!Z11+IT!Z11+LV!Z11+LT!Z11+LU!Z11+MT!Z11+NL!Z11+PL!Z11+PT!Z11+RO!Z11+SK!Z11+SI!Z11+ES!Z11+SE!Z11+UK!Z11+CH!Z11)=0," ",AT!Z11+BE!Z11+BG!Z11+HR!Z11+CY!Z11+CZ!Z11+DK!Z11+EE!Z11+FI!Z11+FR!Z11+DE!Z11+GR!Z11+HU!Z11+IE!Z11+IT!Z11+LV!Z11+LT!Z11+LU!Z11+MT!Z11+NL!Z11+PL!Z11+PT!Z11+RO!Z11+SK!Z11+SI!Z11+ES!Z11+SE!Z11+UK!Z11)</f>
        <v>140.22000000000003</v>
      </c>
      <c r="AA11" s="47">
        <f>IF((AT!AA11+BE!AA11+BG!AA11+HR!AA11+CY!AA11+CZ!AA11+DK!AA11+EE!AA11+FI!AA11+FR!AA11+DE!AA11+GR!AA11+HU!AA11+IE!AA11+IT!AA11+LV!AA11+LT!AA11+LU!AA11+MT!AA11+NL!AA11+PL!AA11+PT!AA11+RO!AA11+SK!AA11+SI!AA11+ES!AA11+SE!AA11+UK!AA11+CH!AA11)=0," ",AT!AA11+BE!AA11+BG!AA11+HR!AA11+CY!AA11+CZ!AA11+DK!AA11+EE!AA11+FI!AA11+FR!AA11+DE!AA11+GR!AA11+HU!AA11+IE!AA11+IT!AA11+LV!AA11+LT!AA11+LU!AA11+MT!AA11+NL!AA11+PL!AA11+PT!AA11+RO!AA11+SK!AA11+SI!AA11+ES!AA11+SE!AA11+UK!AA11)</f>
        <v>26.706</v>
      </c>
      <c r="AB11" s="47">
        <f>IF((AT!AB11+BE!AB11+BG!AB11+HR!AB11+CY!AB11+CZ!AB11+DK!AB11+EE!AB11+FI!AB11+FR!AB11+DE!AB11+GR!AB11+HU!AB11+IE!AB11+IT!AB11+LV!AB11+LT!AB11+LU!AB11+MT!AB11+NL!AB11+PL!AB11+PT!AB11+RO!AB11+SK!AB11+SI!AB11+ES!AB11+SE!AB11+UK!AB11+CH!AB11)=0," ",AT!AB11+BE!AB11+BG!AB11+HR!AB11+CY!AB11+CZ!AB11+DK!AB11+EE!AB11+FI!AB11+FR!AB11+DE!AB11+GR!AB11+HU!AB11+IE!AB11+IT!AB11+LV!AB11+LT!AB11+LU!AB11+MT!AB11+NL!AB11+PL!AB11+PT!AB11+RO!AB11+SK!AB11+SI!AB11+ES!AB11+SE!AB11+UK!AB11)</f>
        <v>11.807000000000002</v>
      </c>
      <c r="AC11" s="47" t="str">
        <f>IF((AT!AC11+BE!AC11+BG!AC11+HR!AC11+CY!AC11+CZ!AC11+DK!AC11+EE!AC11+FI!AC11+FR!AC11+DE!AC11+GR!AC11+HU!AC11+IE!AC11+IT!AC11+LV!AC11+LT!AC11+LU!AC11+MT!AC11+NL!AC11+PL!AC11+PT!AC11+RO!AC11+SK!AC11+SI!AC11+ES!AC11+SE!AC11+UK!AC11+CH!AC11)=0," ",AT!AC11+BE!AC11+BG!AC11+HR!AC11+CY!AC11+CZ!AC11+DK!AC11+EE!AC11+FI!AC11+FR!AC11+DE!AC11+GR!AC11+HU!AC11+IE!AC11+IT!AC11+LV!AC11+LT!AC11+LU!AC11+MT!AC11+NL!AC11+PL!AC11+PT!AC11+RO!AC11+SK!AC11+SI!AC11+ES!AC11+SE!AC11+UK!AC11)</f>
        <v xml:space="preserve"> </v>
      </c>
      <c r="AD11" s="47">
        <f>IF((AT!AD11+BE!AD11+BG!AD11+HR!AD11+CY!AD11+CZ!AD11+DK!AD11+EE!AD11+FI!AD11+FR!AD11+DE!AD11+GR!AD11+HU!AD11+IE!AD11+IT!AD11+LV!AD11+LT!AD11+LU!AD11+MT!AD11+NL!AD11+PL!AD11+PT!AD11+RO!AD11+SK!AD11+SI!AD11+ES!AD11+SE!AD11+UK!AD11+CH!AD11)=0," ",AT!AD11+BE!AD11+BG!AD11+HR!AD11+CY!AD11+CZ!AD11+DK!AD11+EE!AD11+FI!AD11+FR!AD11+DE!AD11+GR!AD11+HU!AD11+IE!AD11+IT!AD11+LV!AD11+LT!AD11+LU!AD11+MT!AD11+NL!AD11+PL!AD11+PT!AD11+RO!AD11+SK!AD11+SI!AD11+ES!AD11+SE!AD11+UK!AD11)</f>
        <v>2483.1029999999996</v>
      </c>
      <c r="AE11" s="47">
        <f>IF((AT!AE11+BE!AE11+BG!AE11+HR!AE11+CY!AE11+CZ!AE11+DK!AE11+EE!AE11+FI!AE11+FR!AE11+DE!AE11+GR!AE11+HU!AE11+IE!AE11+IT!AE11+LV!AE11+LT!AE11+LU!AE11+MT!AE11+NL!AE11+PL!AE11+PT!AE11+RO!AE11+SK!AE11+SI!AE11+ES!AE11+SE!AE11+UK!AE11+CH!AE11)=0," ",AT!AE11+BE!AE11+BG!AE11+HR!AE11+CY!AE11+CZ!AE11+DK!AE11+EE!AE11+FI!AE11+FR!AE11+DE!AE11+GR!AE11+HU!AE11+IE!AE11+IT!AE11+LV!AE11+LT!AE11+LU!AE11+MT!AE11+NL!AE11+PL!AE11+PT!AE11+RO!AE11+SK!AE11+SI!AE11+ES!AE11+SE!AE11+UK!AE11)</f>
        <v>767.2879999999999</v>
      </c>
      <c r="AF11" s="47">
        <f>IF((AT!AF11+BE!AF11+BG!AF11+HR!AF11+CY!AF11+CZ!AF11+DK!AF11+EE!AF11+FI!AF11+FR!AF11+DE!AF11+GR!AF11+HU!AF11+IE!AF11+IT!AF11+LV!AF11+LT!AF11+LU!AF11+MT!AF11+NL!AF11+PL!AF11+PT!AF11+RO!AF11+SK!AF11+SI!AF11+ES!AF11+SE!AF11+UK!AF11+CH!AF11)=0," ",AT!AF11+BE!AF11+BG!AF11+HR!AF11+CY!AF11+CZ!AF11+DK!AF11+EE!AF11+FI!AF11+FR!AF11+DE!AF11+GR!AF11+HU!AF11+IE!AF11+IT!AF11+LV!AF11+LT!AF11+LU!AF11+MT!AF11+NL!AF11+PL!AF11+PT!AF11+RO!AF11+SK!AF11+SI!AF11+ES!AF11+SE!AF11+UK!AF11)</f>
        <v>187.45600000000002</v>
      </c>
      <c r="AG11" s="47">
        <f>IF((AT!AG11+BE!AG11+BG!AG11+HR!AG11+CY!AG11+CZ!AG11+DK!AG11+EE!AG11+FI!AG11+FR!AG11+DE!AG11+GR!AG11+HU!AG11+IE!AG11+IT!AG11+LV!AG11+LT!AG11+LU!AG11+MT!AG11+NL!AG11+PL!AG11+PT!AG11+RO!AG11+SK!AG11+SI!AG11+ES!AG11+SE!AG11+UK!AG11+CH!AG11)=0," ",AT!AG11+BE!AG11+BG!AG11+HR!AG11+CY!AG11+CZ!AG11+DK!AG11+EE!AG11+FI!AG11+FR!AG11+DE!AG11+GR!AG11+HU!AG11+IE!AG11+IT!AG11+LV!AG11+LT!AG11+LU!AG11+MT!AG11+NL!AG11+PL!AG11+PT!AG11+RO!AG11+SK!AG11+SI!AG11+ES!AG11+SE!AG11+UK!AG11)</f>
        <v>1103.277</v>
      </c>
      <c r="AH11" s="47">
        <f>IF((AT!AH11+BE!AH11+BG!AH11+HR!AH11+CY!AH11+CZ!AH11+DK!AH11+EE!AH11+FI!AH11+FR!AH11+DE!AH11+GR!AH11+HU!AH11+IE!AH11+IT!AH11+LV!AH11+LT!AH11+LU!AH11+MT!AH11+NL!AH11+PL!AH11+PT!AH11+RO!AH11+SK!AH11+SI!AH11+ES!AH11+SE!AH11+UK!AH11+CH!AH11)=0," ",AT!AH11+BE!AH11+BG!AH11+HR!AH11+CY!AH11+CZ!AH11+DK!AH11+EE!AH11+FI!AH11+FR!AH11+DE!AH11+GR!AH11+HU!AH11+IE!AH11+IT!AH11+LV!AH11+LT!AH11+LU!AH11+MT!AH11+NL!AH11+PL!AH11+PT!AH11+RO!AH11+SK!AH11+SI!AH11+ES!AH11+SE!AH11+UK!AH11)</f>
        <v>6.359</v>
      </c>
      <c r="AI11" s="47">
        <f>IF((AT!AI11+BE!AI11+BG!AI11+HR!AI11+CY!AI11+CZ!AI11+DK!AI11+EE!AI11+FI!AI11+FR!AI11+DE!AI11+GR!AI11+HU!AI11+IE!AI11+IT!AI11+LV!AI11+LT!AI11+LU!AI11+MT!AI11+NL!AI11+PL!AI11+PT!AI11+RO!AI11+SK!AI11+SI!AI11+ES!AI11+SE!AI11+UK!AI11+CH!AI11)=0," ",AT!AI11+BE!AI11+BG!AI11+HR!AI11+CY!AI11+CZ!AI11+DK!AI11+EE!AI11+FI!AI11+FR!AI11+DE!AI11+GR!AI11+HU!AI11+IE!AI11+IT!AI11+LV!AI11+LT!AI11+LU!AI11+MT!AI11+NL!AI11+PL!AI11+PT!AI11+RO!AI11+SK!AI11+SI!AI11+ES!AI11+SE!AI11+UK!AI11)</f>
        <v>304.97499999999997</v>
      </c>
      <c r="AJ11" s="47">
        <f>IF((AT!AJ11+BE!AJ11+BG!AJ11+HR!AJ11+CY!AJ11+CZ!AJ11+DK!AJ11+EE!AJ11+FI!AJ11+FR!AJ11+DE!AJ11+GR!AJ11+HU!AJ11+IE!AJ11+IT!AJ11+LV!AJ11+LT!AJ11+LU!AJ11+MT!AJ11+NL!AJ11+PL!AJ11+PT!AJ11+RO!AJ11+SK!AJ11+SI!AJ11+ES!AJ11+SE!AJ11+UK!AJ11+CH!AJ11)=0," ",AT!AJ11+BE!AJ11+BG!AJ11+HR!AJ11+CY!AJ11+CZ!AJ11+DK!AJ11+EE!AJ11+FI!AJ11+FR!AJ11+DE!AJ11+GR!AJ11+HU!AJ11+IE!AJ11+IT!AJ11+LV!AJ11+LT!AJ11+LU!AJ11+MT!AJ11+NL!AJ11+PL!AJ11+PT!AJ11+RO!AJ11+SK!AJ11+SI!AJ11+ES!AJ11+SE!AJ11+UK!AJ11)</f>
        <v>65.812999999999988</v>
      </c>
      <c r="AK11" s="47">
        <f>IF((AT!AK11+BE!AK11+BG!AK11+HR!AK11+CY!AK11+CZ!AK11+DK!AK11+EE!AK11+FI!AK11+FR!AK11+DE!AK11+GR!AK11+HU!AK11+IE!AK11+IT!AK11+LV!AK11+LT!AK11+LU!AK11+MT!AK11+NL!AK11+PL!AK11+PT!AK11+RO!AK11+SK!AK11+SI!AK11+ES!AK11+SE!AK11+UK!AK11+CH!AK11)=0," ",AT!AK11+BE!AK11+BG!AK11+HR!AK11+CY!AK11+CZ!AK11+DK!AK11+EE!AK11+FI!AK11+FR!AK11+DE!AK11+GR!AK11+HU!AK11+IE!AK11+IT!AK11+LV!AK11+LT!AK11+LU!AK11+MT!AK11+NL!AK11+PL!AK11+PT!AK11+RO!AK11+SK!AK11+SI!AK11+ES!AK11+SE!AK11+UK!AK11)</f>
        <v>47.935000000000002</v>
      </c>
      <c r="AL11" s="47" t="str">
        <f>IF((AT!AL11+BE!AL11+BG!AL11+HR!AL11+CY!AL11+CZ!AL11+DK!AL11+EE!AL11+FI!AL11+FR!AL11+DE!AL11+GR!AL11+HU!AL11+IE!AL11+IT!AL11+LV!AL11+LT!AL11+LU!AL11+MT!AL11+NL!AL11+PL!AL11+PT!AL11+RO!AL11+SK!AL11+SI!AL11+ES!AL11+SE!AL11+UK!AL11+CH!AL11)=0," ",AT!AL11+BE!AL11+BG!AL11+HR!AL11+CY!AL11+CZ!AL11+DK!AL11+EE!AL11+FI!AL11+FR!AL11+DE!AL11+GR!AL11+HU!AL11+IE!AL11+IT!AL11+LV!AL11+LT!AL11+LU!AL11+MT!AL11+NL!AL11+PL!AL11+PT!AL11+RO!AL11+SK!AL11+SI!AL11+ES!AL11+SE!AL11+UK!AL11)</f>
        <v xml:space="preserve"> </v>
      </c>
      <c r="AM11" s="47">
        <f>IF((AT!AM11+BE!AM11+BG!AM11+HR!AM11+CY!AM11+CZ!AM11+DK!AM11+EE!AM11+FI!AM11+FR!AM11+DE!AM11+GR!AM11+HU!AM11+IE!AM11+IT!AM11+LV!AM11+LT!AM11+LU!AM11+MT!AM11+NL!AM11+PL!AM11+PT!AM11+RO!AM11+SK!AM11+SI!AM11+ES!AM11+SE!AM11+UK!AM11+CH!AM11)=0," ",AT!AM11+BE!AM11+BG!AM11+HR!AM11+CY!AM11+CZ!AM11+DK!AM11+EE!AM11+FI!AM11+FR!AM11+DE!AM11+GR!AM11+HU!AM11+IE!AM11+IT!AM11+LV!AM11+LT!AM11+LU!AM11+MT!AM11+NL!AM11+PL!AM11+PT!AM11+RO!AM11+SK!AM11+SI!AM11+ES!AM11+SE!AM11+UK!AM11)</f>
        <v>3383.3630000000003</v>
      </c>
      <c r="AN11" s="47">
        <f>IF((AT!AN11+BE!AN11+BG!AN11+HR!AN11+CY!AN11+CZ!AN11+DK!AN11+EE!AN11+FI!AN11+FR!AN11+DE!AN11+GR!AN11+HU!AN11+IE!AN11+IT!AN11+LV!AN11+LT!AN11+LU!AN11+MT!AN11+NL!AN11+PL!AN11+PT!AN11+RO!AN11+SK!AN11+SI!AN11+ES!AN11+SE!AN11+UK!AN11+CH!AN11)=0," ",AT!AN11+BE!AN11+BG!AN11+HR!AN11+CY!AN11+CZ!AN11+DK!AN11+EE!AN11+FI!AN11+FR!AN11+DE!AN11+GR!AN11+HU!AN11+IE!AN11+IT!AN11+LV!AN11+LT!AN11+LU!AN11+MT!AN11+NL!AN11+PL!AN11+PT!AN11+RO!AN11+SK!AN11+SI!AN11+ES!AN11+SE!AN11+UK!AN11)</f>
        <v>985.85899999999992</v>
      </c>
      <c r="AO11" s="47">
        <f>IF((AT!AO11+BE!AO11+BG!AO11+HR!AO11+CY!AO11+CZ!AO11+DK!AO11+EE!AO11+FI!AO11+FR!AO11+DE!AO11+GR!AO11+HU!AO11+IE!AO11+IT!AO11+LV!AO11+LT!AO11+LU!AO11+MT!AO11+NL!AO11+PL!AO11+PT!AO11+RO!AO11+SK!AO11+SI!AO11+ES!AO11+SE!AO11+UK!AO11+CH!AO11)=0," ",AT!AO11+BE!AO11+BG!AO11+HR!AO11+CY!AO11+CZ!AO11+DK!AO11+EE!AO11+FI!AO11+FR!AO11+DE!AO11+GR!AO11+HU!AO11+IE!AO11+IT!AO11+LV!AO11+LT!AO11+LU!AO11+MT!AO11+NL!AO11+PL!AO11+PT!AO11+RO!AO11+SK!AO11+SI!AO11+ES!AO11+SE!AO11+UK!AO11)</f>
        <v>115.10699999999997</v>
      </c>
      <c r="AP11" s="47">
        <f>IF((AT!AP11+BE!AP11+BG!AP11+HR!AP11+CY!AP11+CZ!AP11+DK!AP11+EE!AP11+FI!AP11+FR!AP11+DE!AP11+GR!AP11+HU!AP11+IE!AP11+IT!AP11+LV!AP11+LT!AP11+LU!AP11+MT!AP11+NL!AP11+PL!AP11+PT!AP11+RO!AP11+SK!AP11+SI!AP11+ES!AP11+SE!AP11+UK!AP11+CH!AP11)=0," ",AT!AP11+BE!AP11+BG!AP11+HR!AP11+CY!AP11+CZ!AP11+DK!AP11+EE!AP11+FI!AP11+FR!AP11+DE!AP11+GR!AP11+HU!AP11+IE!AP11+IT!AP11+LV!AP11+LT!AP11+LU!AP11+MT!AP11+NL!AP11+PL!AP11+PT!AP11+RO!AP11+SK!AP11+SI!AP11+ES!AP11+SE!AP11+UK!AP11)</f>
        <v>776.88800000000015</v>
      </c>
      <c r="AQ11" s="47">
        <f>IF((AT!AQ11+BE!AQ11+BG!AQ11+HR!AQ11+CY!AQ11+CZ!AQ11+DK!AQ11+EE!AQ11+FI!AQ11+FR!AQ11+DE!AQ11+GR!AQ11+HU!AQ11+IE!AQ11+IT!AQ11+LV!AQ11+LT!AQ11+LU!AQ11+MT!AQ11+NL!AQ11+PL!AQ11+PT!AQ11+RO!AQ11+SK!AQ11+SI!AQ11+ES!AQ11+SE!AQ11+UK!AQ11+CH!AQ11)=0," ",AT!AQ11+BE!AQ11+BG!AQ11+HR!AQ11+CY!AQ11+CZ!AQ11+DK!AQ11+EE!AQ11+FI!AQ11+FR!AQ11+DE!AQ11+GR!AQ11+HU!AQ11+IE!AQ11+IT!AQ11+LV!AQ11+LT!AQ11+LU!AQ11+MT!AQ11+NL!AQ11+PL!AQ11+PT!AQ11+RO!AQ11+SK!AQ11+SI!AQ11+ES!AQ11+SE!AQ11+UK!AQ11)</f>
        <v>935.27700000000004</v>
      </c>
      <c r="AR11" s="47">
        <f>IF((AT!AR11+BE!AR11+BG!AR11+HR!AR11+CY!AR11+CZ!AR11+DK!AR11+EE!AR11+FI!AR11+FR!AR11+DE!AR11+GR!AR11+HU!AR11+IE!AR11+IT!AR11+LV!AR11+LT!AR11+LU!AR11+MT!AR11+NL!AR11+PL!AR11+PT!AR11+RO!AR11+SK!AR11+SI!AR11+ES!AR11+SE!AR11+UK!AR11+CH!AR11)=0," ",AT!AR11+BE!AR11+BG!AR11+HR!AR11+CY!AR11+CZ!AR11+DK!AR11+EE!AR11+FI!AR11+FR!AR11+DE!AR11+GR!AR11+HU!AR11+IE!AR11+IT!AR11+LV!AR11+LT!AR11+LU!AR11+MT!AR11+NL!AR11+PL!AR11+PT!AR11+RO!AR11+SK!AR11+SI!AR11+ES!AR11+SE!AR11+UK!AR11)</f>
        <v>549.89800000000002</v>
      </c>
      <c r="AS11" s="47">
        <f>IF((AT!AS11+BE!AS11+BG!AS11+HR!AS11+CY!AS11+CZ!AS11+DK!AS11+EE!AS11+FI!AS11+FR!AS11+DE!AS11+GR!AS11+HU!AS11+IE!AS11+IT!AS11+LV!AS11+LT!AS11+LU!AS11+MT!AS11+NL!AS11+PL!AS11+PT!AS11+RO!AS11+SK!AS11+SI!AS11+ES!AS11+SE!AS11+UK!AS11+CH!AS11)=0," ",AT!AS11+BE!AS11+BG!AS11+HR!AS11+CY!AS11+CZ!AS11+DK!AS11+EE!AS11+FI!AS11+FR!AS11+DE!AS11+GR!AS11+HU!AS11+IE!AS11+IT!AS11+LV!AS11+LT!AS11+LU!AS11+MT!AS11+NL!AS11+PL!AS11+PT!AS11+RO!AS11+SK!AS11+SI!AS11+ES!AS11+SE!AS11+UK!AS11)</f>
        <v>15.98</v>
      </c>
      <c r="AT11" s="47">
        <f>IF((AT!AT11+BE!AT11+BG!AT11+HR!AT11+CY!AT11+CZ!AT11+DK!AT11+EE!AT11+FI!AT11+FR!AT11+DE!AT11+GR!AT11+HU!AT11+IE!AT11+IT!AT11+LV!AT11+LT!AT11+LU!AT11+MT!AT11+NL!AT11+PL!AT11+PT!AT11+RO!AT11+SK!AT11+SI!AT11+ES!AT11+SE!AT11+UK!AT11+CH!AT11)=0," ",AT!AT11+BE!AT11+BG!AT11+HR!AT11+CY!AT11+CZ!AT11+DK!AT11+EE!AT11+FI!AT11+FR!AT11+DE!AT11+GR!AT11+HU!AT11+IE!AT11+IT!AT11+LV!AT11+LT!AT11+LU!AT11+MT!AT11+NL!AT11+PL!AT11+PT!AT11+RO!AT11+SK!AT11+SI!AT11+ES!AT11+SE!AT11+UK!AT11)</f>
        <v>4.3540000000000489</v>
      </c>
      <c r="AU11" s="47" t="str">
        <f>IF((AT!AU11+BE!AU11+BG!AU11+HR!AU11+CY!AU11+CZ!AU11+DK!AU11+EE!AU11+FI!AU11+FR!AU11+DE!AU11+GR!AU11+HU!AU11+IE!AU11+IT!AU11+LV!AU11+LT!AU11+LU!AU11+MT!AU11+NL!AU11+PL!AU11+PT!AU11+RO!AU11+SK!AU11+SI!AU11+ES!AU11+SE!AU11+UK!AU11+CH!AU11)=0," ",AT!AU11+BE!AU11+BG!AU11+HR!AU11+CY!AU11+CZ!AU11+DK!AU11+EE!AU11+FI!AU11+FR!AU11+DE!AU11+GR!AU11+HU!AU11+IE!AU11+IT!AU11+LV!AU11+LT!AU11+LU!AU11+MT!AU11+NL!AU11+PL!AU11+PT!AU11+RO!AU11+SK!AU11+SI!AU11+ES!AU11+SE!AU11+UK!AU11)</f>
        <v xml:space="preserve"> </v>
      </c>
      <c r="AV11" s="47" t="str">
        <f>IF((AT!AV11+BE!AV11+BG!AV11+HR!AV11+CY!AV11+CZ!AV11+DK!AV11+EE!AV11+FI!AV11+FR!AV11+DE!AV11+GR!AV11+HU!AV11+IE!AV11+IT!AV11+LV!AV11+LT!AV11+LU!AV11+MT!AV11+NL!AV11+PL!AV11+PT!AV11+RO!AV11+SK!AV11+SI!AV11+ES!AV11+SE!AV11+UK!AV11+CH!AV11)=0," ",AT!AV11+BE!AV11+BG!AV11+HR!AV11+CY!AV11+CZ!AV11+DK!AV11+EE!AV11+FI!AV11+FR!AV11+DE!AV11+GR!AV11+HU!AV11+IE!AV11+IT!AV11+LV!AV11+LT!AV11+LU!AV11+MT!AV11+NL!AV11+PL!AV11+PT!AV11+RO!AV11+SK!AV11+SI!AV11+ES!AV11+SE!AV11+UK!AV11)</f>
        <v xml:space="preserve"> </v>
      </c>
      <c r="AW11" s="47" t="str">
        <f>IF((AT!AW11+BE!AW11+BG!AW11+HR!AW11+CY!AW11+CZ!AW11+DK!AW11+EE!AW11+FI!AW11+FR!AW11+DE!AW11+GR!AW11+HU!AW11+IE!AW11+IT!AW11+LV!AW11+LT!AW11+LU!AW11+MT!AW11+NL!AW11+PL!AW11+PT!AW11+RO!AW11+SK!AW11+SI!AW11+ES!AW11+SE!AW11+UK!AW11+CH!AW11)=0," ",AT!AW11+BE!AW11+BG!AW11+HR!AW11+CY!AW11+CZ!AW11+DK!AW11+EE!AW11+FI!AW11+FR!AW11+DE!AW11+GR!AW11+HU!AW11+IE!AW11+IT!AW11+LV!AW11+LT!AW11+LU!AW11+MT!AW11+NL!AW11+PL!AW11+PT!AW11+RO!AW11+SK!AW11+SI!AW11+ES!AW11+SE!AW11+UK!AW11)</f>
        <v xml:space="preserve"> </v>
      </c>
      <c r="AX11" s="47" t="str">
        <f>IF((AT!AX11+BE!AX11+BG!AX11+HR!AX11+CY!AX11+CZ!AX11+DK!AX11+EE!AX11+FI!AX11+FR!AX11+DE!AX11+GR!AX11+HU!AX11+IE!AX11+IT!AX11+LV!AX11+LT!AX11+LU!AX11+MT!AX11+NL!AX11+PL!AX11+PT!AX11+RO!AX11+SK!AX11+SI!AX11+ES!AX11+SE!AX11+UK!AX11+CH!AX11)=0," ",AT!AX11+BE!AX11+BG!AX11+HR!AX11+CY!AX11+CZ!AX11+DK!AX11+EE!AX11+FI!AX11+FR!AX11+DE!AX11+GR!AX11+HU!AX11+IE!AX11+IT!AX11+LV!AX11+LT!AX11+LU!AX11+MT!AX11+NL!AX11+PL!AX11+PT!AX11+RO!AX11+SK!AX11+SI!AX11+ES!AX11+SE!AX11+UK!AX11)</f>
        <v xml:space="preserve"> </v>
      </c>
      <c r="AY11" s="47" t="str">
        <f>IF((AT!AY11+BE!AY11+BG!AY11+HR!AY11+CY!AY11+CZ!AY11+DK!AY11+EE!AY11+FI!AY11+FR!AY11+DE!AY11+GR!AY11+HU!AY11+IE!AY11+IT!AY11+LV!AY11+LT!AY11+LU!AY11+MT!AY11+NL!AY11+PL!AY11+PT!AY11+RO!AY11+SK!AY11+SI!AY11+ES!AY11+SE!AY11+UK!AY11+CH!AY11)=0," ",AT!AY11+BE!AY11+BG!AY11+HR!AY11+CY!AY11+CZ!AY11+DK!AY11+EE!AY11+FI!AY11+FR!AY11+DE!AY11+GR!AY11+HU!AY11+IE!AY11+IT!AY11+LV!AY11+LT!AY11+LU!AY11+MT!AY11+NL!AY11+PL!AY11+PT!AY11+RO!AY11+SK!AY11+SI!AY11+ES!AY11+SE!AY11+UK!AY11)</f>
        <v xml:space="preserve"> </v>
      </c>
      <c r="AZ11" s="47" t="str">
        <f>IF((AT!AZ11+BE!AZ11+BG!AZ11+HR!AZ11+CY!AZ11+CZ!AZ11+DK!AZ11+EE!AZ11+FI!AZ11+FR!AZ11+DE!AZ11+GR!AZ11+HU!AZ11+IE!AZ11+IT!AZ11+LV!AZ11+LT!AZ11+LU!AZ11+MT!AZ11+NL!AZ11+PL!AZ11+PT!AZ11+RO!AZ11+SK!AZ11+SI!AZ11+ES!AZ11+SE!AZ11+UK!AZ11+CH!AZ11)=0," ",AT!AZ11+BE!AZ11+BG!AZ11+HR!AZ11+CY!AZ11+CZ!AZ11+DK!AZ11+EE!AZ11+FI!AZ11+FR!AZ11+DE!AZ11+GR!AZ11+HU!AZ11+IE!AZ11+IT!AZ11+LV!AZ11+LT!AZ11+LU!AZ11+MT!AZ11+NL!AZ11+PL!AZ11+PT!AZ11+RO!AZ11+SK!AZ11+SI!AZ11+ES!AZ11+SE!AZ11+UK!AZ11)</f>
        <v xml:space="preserve"> </v>
      </c>
      <c r="BA11" s="47" t="str">
        <f>IF((AT!BA11+BE!BA11+BG!BA11+HR!BA11+CY!BA11+CZ!BA11+DK!BA11+EE!BA11+FI!BA11+FR!BA11+DE!BA11+GR!BA11+HU!BA11+IE!BA11+IT!BA11+LV!BA11+LT!BA11+LU!BA11+MT!BA11+NL!BA11+PL!BA11+PT!BA11+RO!BA11+SK!BA11+SI!BA11+ES!BA11+SE!BA11+UK!BA11+CH!BA11)=0," ",AT!BA11+BE!BA11+BG!BA11+HR!BA11+CY!BA11+CZ!BA11+DK!BA11+EE!BA11+FI!BA11+FR!BA11+DE!BA11+GR!BA11+HU!BA11+IE!BA11+IT!BA11+LV!BA11+LT!BA11+LU!BA11+MT!BA11+NL!BA11+PL!BA11+PT!BA11+RO!BA11+SK!BA11+SI!BA11+ES!BA11+SE!BA11+UK!BA11)</f>
        <v xml:space="preserve"> </v>
      </c>
      <c r="BB11" s="47" t="str">
        <f>IF((AT!BB11+BE!BB11+BG!BB11+HR!BB11+CY!BB11+CZ!BB11+DK!BB11+EE!BB11+FI!BB11+FR!BB11+DE!BB11+GR!BB11+HU!BB11+IE!BB11+IT!BB11+LV!BB11+LT!BB11+LU!BB11+MT!BB11+NL!BB11+PL!BB11+PT!BB11+RO!BB11+SK!BB11+SI!BB11+ES!BB11+SE!BB11+UK!BB11+CH!BB11)=0," ",AT!BB11+BE!BB11+BG!BB11+HR!BB11+CY!BB11+CZ!BB11+DK!BB11+EE!BB11+FI!BB11+FR!BB11+DE!BB11+GR!BB11+HU!BB11+IE!BB11+IT!BB11+LV!BB11+LT!BB11+LU!BB11+MT!BB11+NL!BB11+PL!BB11+PT!BB11+RO!BB11+SK!BB11+SI!BB11+ES!BB11+SE!BB11+UK!BB11)</f>
        <v xml:space="preserve"> </v>
      </c>
      <c r="BC11" s="47" t="str">
        <f>IF((AT!BC11+BE!BC11+BG!BC11+HR!BC11+CY!BC11+CZ!BC11+DK!BC11+EE!BC11+FI!BC11+FR!BC11+DE!BC11+GR!BC11+HU!BC11+IE!BC11+IT!BC11+LV!BC11+LT!BC11+LU!BC11+MT!BC11+NL!BC11+PL!BC11+PT!BC11+RO!BC11+SK!BC11+SI!BC11+ES!BC11+SE!BC11+UK!BC11+CH!BC11)=0," ",AT!BC11+BE!BC11+BG!BC11+HR!BC11+CY!BC11+CZ!BC11+DK!BC11+EE!BC11+FI!BC11+FR!BC11+DE!BC11+GR!BC11+HU!BC11+IE!BC11+IT!BC11+LV!BC11+LT!BC11+LU!BC11+MT!BC11+NL!BC11+PL!BC11+PT!BC11+RO!BC11+SK!BC11+SI!BC11+ES!BC11+SE!BC11+UK!BC11)</f>
        <v xml:space="preserve"> </v>
      </c>
      <c r="BD11" s="47" t="str">
        <f>IF((AT!BD11+BE!BD11+BG!BD11+HR!BD11+CY!BD11+CZ!BD11+DK!BD11+EE!BD11+FI!BD11+FR!BD11+DE!BD11+GR!BD11+HU!BD11+IE!BD11+IT!BD11+LV!BD11+LT!BD11+LU!BD11+MT!BD11+NL!BD11+PL!BD11+PT!BD11+RO!BD11+SK!BD11+SI!BD11+ES!BD11+SE!BD11+UK!BD11+CH!BD11)=0," ",AT!BD11+BE!BD11+BG!BD11+HR!BD11+CY!BD11+CZ!BD11+DK!BD11+EE!BD11+FI!BD11+FR!BD11+DE!BD11+GR!BD11+HU!BD11+IE!BD11+IT!BD11+LV!BD11+LT!BD11+LU!BD11+MT!BD11+NL!BD11+PL!BD11+PT!BD11+RO!BD11+SK!BD11+SI!BD11+ES!BD11+SE!BD11+UK!BD11)</f>
        <v xml:space="preserve"> </v>
      </c>
      <c r="BE11" s="47">
        <v>138.79182467574915</v>
      </c>
      <c r="BF11" s="47">
        <v>2424.7924890677959</v>
      </c>
      <c r="BG11" s="47" t="str">
        <f>IF((AT!BG11+BE!BG11+BG!BG11+HR!BG11+CY!BG11+CZ!BG11+DK!BG11+EE!BG11+FI!BG11+FR!BG11+DE!BG11+GR!BG11+HU!BG11+IE!BG11+IT!BG11+LV!BG11+LT!BG11+LU!BG11+MT!BG11+NL!BG11+PL!BG11+PT!BG11+RO!BG11+SK!BG11+SI!BG11+ES!BG11+SE!BG11+UK!BG11+CH!BG11)=0," ",AT!BG11+BE!BG11+BG!BG11+HR!BG11+CY!BG11+CZ!BG11+DK!BG11+EE!BG11+FI!BG11+FR!BG11+DE!BG11+GR!BG11+HU!BG11+IE!BG11+IT!BG11+LV!BG11+LT!BG11+LU!BG11+MT!BG11+NL!BG11+PL!BG11+PT!BG11+RO!BG11+SK!BG11+SI!BG11+ES!BG11+SE!BG11+UK!BG11)</f>
        <v xml:space="preserve"> </v>
      </c>
      <c r="BH11" s="47"/>
      <c r="BI11" s="47"/>
      <c r="BJ11" s="47"/>
      <c r="BK11" s="47"/>
      <c r="BL11" s="47" t="str">
        <f>IF((AT!BL11+BE!BL11+BG!BL11+HR!BL11+CY!BL11+CZ!BL11+DK!BL11+EE!BL11+FI!BL11+FR!BL11+DE!BL11+GR!BL11+HU!BL11+IE!BL11+IT!BL11+LV!BL11+LT!BL11+LU!BL11+MT!BL11+NL!BL11+PL!BL11+PT!BL11+RO!BL11+SK!BL11+SI!BL11+ES!BL11+SE!BL11+UK!BL11+CH!BL11)=0," ",AT!BL11+BE!BL11+BG!BL11+HR!BL11+CY!BL11+CZ!BL11+DK!BL11+EE!BL11+FI!BL11+FR!BL11+DE!BL11+GR!BL11+HU!BL11+IE!BL11+IT!BL11+LV!BL11+LT!BL11+LU!BL11+MT!BL11+NL!BL11+PL!BL11+PT!BL11+RO!BL11+SK!BL11+SI!BL11+ES!BL11+SE!BL11+UK!BL11)</f>
        <v xml:space="preserve"> </v>
      </c>
      <c r="BM11" s="47">
        <f>IF((AT!BM11+BE!BM11+BG!BM11+HR!BM11+CY!BM11+CZ!BM11+DK!BM11+EE!BM11+FI!BM11+FR!BM11+DE!BM11+GR!BM11+HU!BM11+IE!BM11+IT!BM11+LV!BM11+LT!BM11+LU!BM11+MT!BM11+NL!BM11+PL!BM11+PT!BM11+RO!BM11+SK!BM11+SI!BM11+ES!BM11+SE!BM11+UK!BM11+CH!BM11)=0," ",AT!BM11+BE!BM11+BG!BM11+HR!BM11+CY!BM11+CZ!BM11+DK!BM11+EE!BM11+FI!BM11+FR!BM11+DE!BM11+GR!BM11+HU!BM11+IE!BM11+IT!BM11+LV!BM11+LT!BM11+LU!BM11+MT!BM11+NL!BM11+PL!BM11+PT!BM11+RO!BM11+SK!BM11+SI!BM11+ES!BM11+SE!BM11+UK!BM11)</f>
        <v>46587.840569109452</v>
      </c>
      <c r="BN11" s="47">
        <f>IF((AT!BN11+BE!BN11+BG!BN11+HR!BN11+CY!BN11+CZ!BN11+DK!BN11+EE!BN11+FI!BN11+FR!BN11+DE!BN11+GR!BN11+HU!BN11+IE!BN11+IT!BN11+LV!BN11+LT!BN11+LU!BN11+MT!BN11+NL!BN11+PL!BN11+PT!BN11+RO!BN11+SK!BN11+SI!BN11+ES!BN11+SE!BN11+UK!BN11+CH!BN11)=0," ",AT!BN11+BE!BN11+BG!BN11+HR!BN11+CY!BN11+CZ!BN11+DK!BN11+EE!BN11+FI!BN11+FR!BN11+DE!BN11+GR!BN11+HU!BN11+IE!BN11+IT!BN11+LV!BN11+LT!BN11+LU!BN11+MT!BN11+NL!BN11+PL!BN11+PT!BN11+RO!BN11+SK!BN11+SI!BN11+ES!BN11+SE!BN11+UK!BN11)</f>
        <v>289457.86758383497</v>
      </c>
      <c r="BO11" s="47">
        <f>IF((AT!BO11+BE!BO11+BG!BO11+HR!BO11+CY!BO11+CZ!BO11+DK!BO11+EE!BO11+FI!BO11+FR!BO11+DE!BO11+GR!BO11+HU!BO11+IE!BO11+IT!BO11+LV!BO11+LT!BO11+LU!BO11+MT!BO11+NL!BO11+PL!BO11+PT!BO11+RO!BO11+SK!BO11+SI!BO11+ES!BO11+SE!BO11+UK!BO11+CH!BO11)=0," ",AT!BO11+BE!BO11+BG!BO11+HR!BO11+CY!BO11+CZ!BO11+DK!BO11+EE!BO11+FI!BO11+FR!BO11+DE!BO11+GR!BO11+HU!BO11+IE!BO11+IT!BO11+LV!BO11+LT!BO11+LU!BO11+MT!BO11+NL!BO11+PL!BO11+PT!BO11+RO!BO11+SK!BO11+SI!BO11+ES!BO11+SE!BO11+UK!BO11)</f>
        <v>8945.1360570527813</v>
      </c>
      <c r="BP11" s="47">
        <f>IF((AT!BP11+BE!BP11+BG!BP11+HR!BP11+CY!BP11+CZ!BP11+DK!BP11+EE!BP11+FI!BP11+FR!BP11+DE!BP11+GR!BP11+HU!BP11+IE!BP11+IT!BP11+LV!BP11+LT!BP11+LU!BP11+MT!BP11+NL!BP11+PL!BP11+PT!BP11+RO!BP11+SK!BP11+SI!BP11+ES!BP11+SE!BP11+UK!BP11+CH!BP11)=0," ",AT!BP11+BE!BP11+BG!BP11+HR!BP11+CY!BP11+CZ!BP11+DK!BP11+EE!BP11+FI!BP11+FR!BP11+DE!BP11+GR!BP11+HU!BP11+IE!BP11+IT!BP11+LV!BP11+LT!BP11+LU!BP11+MT!BP11+NL!BP11+PL!BP11+PT!BP11+RO!BP11+SK!BP11+SI!BP11+ES!BP11+SE!BP11+UK!BP11)</f>
        <v>317870.60801384045</v>
      </c>
      <c r="BQ11" s="47">
        <f>IF((AT!BQ11+BE!BQ11+BG!BQ11+HR!BQ11+CY!BQ11+CZ!BQ11+DK!BQ11+EE!BQ11+FI!BQ11+FR!BQ11+DE!BQ11+GR!BQ11+HU!BQ11+IE!BQ11+IT!BQ11+LV!BQ11+LT!BQ11+LU!BQ11+MT!BQ11+NL!BQ11+PL!BQ11+PT!BQ11+RO!BQ11+SK!BQ11+SI!BQ11+ES!BQ11+SE!BQ11+UK!BQ11+CH!BQ11)=0," ",AT!BQ11+BE!BQ11+BG!BQ11+HR!BQ11+CY!BQ11+CZ!BQ11+DK!BQ11+EE!BQ11+FI!BQ11+FR!BQ11+DE!BQ11+GR!BQ11+HU!BQ11+IE!BQ11+IT!BQ11+LV!BQ11+LT!BQ11+LU!BQ11+MT!BQ11+NL!BQ11+PL!BQ11+PT!BQ11+RO!BQ11+SK!BQ11+SI!BQ11+ES!BQ11+SE!BQ11+UK!BQ11)</f>
        <v>71378.472143764477</v>
      </c>
      <c r="BR11" s="47">
        <f>IF((AT!BR11+BE!BR11+BG!BR11+HR!BR11+CY!BR11+CZ!BR11+DK!BR11+EE!BR11+FI!BR11+FR!BR11+DE!BR11+GR!BR11+HU!BR11+IE!BR11+IT!BR11+LV!BR11+LT!BR11+LU!BR11+MT!BR11+NL!BR11+PL!BR11+PT!BR11+RO!BR11+SK!BR11+SI!BR11+ES!BR11+SE!BR11+UK!BR11+CH!BR11)=0," ",AT!BR11+BE!BR11+BG!BR11+HR!BR11+CY!BR11+CZ!BR11+DK!BR11+EE!BR11+FI!BR11+FR!BR11+DE!BR11+GR!BR11+HU!BR11+IE!BR11+IT!BR11+LV!BR11+LT!BR11+LU!BR11+MT!BR11+NL!BR11+PL!BR11+PT!BR11+RO!BR11+SK!BR11+SI!BR11+ES!BR11+SE!BR11+UK!BR11)</f>
        <v>558622.72624025855</v>
      </c>
    </row>
    <row r="12" spans="1:75" x14ac:dyDescent="0.25">
      <c r="G12" s="43">
        <v>6</v>
      </c>
      <c r="H12" s="43">
        <v>2008</v>
      </c>
      <c r="I12" s="47">
        <f>IF((AT!I12+BE!I12+BG!I12+HR!I12+CY!I12+CZ!I12+DK!I12+EE!I12+FI!I12+FR!I12+DE!I12+GR!I12+HU!I12+IE!I12+IT!I12+LV!I12+LT!I12+LU!I12+MT!I12+NL!I12+PL!I12+PT!I12+RO!I12+SK!I12+SI!I12+ES!I12+SE!I12+UK!I12+CH!I12)=0," ",AT!I12+BE!I12+BG!I12+HR!I12+CY!I12+CZ!I12+DK!I12+EE!I12+FI!I12+FR!I12+DE!I12+GR!I12+HU!I12+IE!I12+IT!I12+LV!I12+LT!I12+LU!I12+MT!I12+NL!I12+PL!I12+PT!I12+RO!I12+SK!I12+SI!I12+ES!I12+SE!I12+UK!I12)</f>
        <v>500297033</v>
      </c>
      <c r="J12" s="47">
        <f>IF((AT!J12+BE!J12+BG!J12+HR!J12+CY!J12+CZ!J12+DK!J12+EE!J12+FI!J12+FR!J12+DE!J12+GR!J12+HU!J12+IE!J12+IT!J12+LV!J12+LT!J12+LU!J12+MT!J12+NL!J12+PL!J12+PT!J12+RO!J12+SK!J12+SI!J12+ES!J12+SE!J12+UK!J12+CH!J12)=0," ",AT!J12+BE!J12+BG!J12+HR!J12+CY!J12+CZ!J12+DK!J12+EE!J12+FI!J12+FR!J12+DE!J12+GR!J12+HU!J12+IE!J12+IT!J12+LV!J12+LT!J12+LU!J12+MT!J12+NL!J12+PL!J12+PT!J12+RO!J12+SK!J12+SI!J12+ES!J12+SE!J12+UK!J12)</f>
        <v>13053689.4</v>
      </c>
      <c r="K12" s="47">
        <f>IF((AT!K12+BE!K12+BG!K12+HR!K12+CY!K12+CZ!K12+DK!K12+EE!K12+FI!K12+FR!K12+DE!K12+GR!K12+HU!K12+IE!K12+IT!K12+LV!K12+LT!K12+LU!K12+MT!K12+NL!K12+PL!K12+PT!K12+RO!K12+SK!K12+SI!K12+ES!K12+SE!K12+UK!K12+CH!K12)=0," ",AT!K12+BE!K12+BG!K12+HR!K12+CY!K12+CZ!K12+DK!K12+EE!K12+FI!K12+FR!K12+DE!K12+GR!K12+HU!K12+IE!K12+IT!K12+LV!K12+LT!K12+LU!K12+MT!K12+NL!K12+PL!K12+PT!K12+RO!K12+SK!K12+SI!K12+ES!K12+SE!K12+UK!K12)</f>
        <v>13120317.9</v>
      </c>
      <c r="L12" s="47">
        <f t="shared" si="0"/>
        <v>26091.878502105767</v>
      </c>
      <c r="M12" s="47" t="str">
        <f>IF((AT!M12+BE!M12+BG!M12+HR!M12+CY!M12+CZ!M12+DK!M12+EE!M12+FI!M12+FR!M12+DE!M12+GR!M12+HU!M12+IE!M12+IT!M12+LV!M12+LT!M12+LU!M12+MT!M12+NL!M12+PL!M12+PT!M12+RO!M12+SK!M12+SI!M12+ES!M12+SE!M12+UK!M12+CH!M12)=0," ",AT!M12+BE!M12+BG!M12+HR!M12+CY!M12+CZ!M12+DK!M12+EE!M12+FI!M12+FR!M12+DE!M12+GR!M12+HU!M12+IE!M12+IT!M12+LV!M12+LT!M12+LU!M12+MT!M12+NL!M12+PL!M12+PT!M12+RO!M12+SK!M12+SI!M12+ES!M12+SE!M12+UK!M12+CH!M12)</f>
        <v xml:space="preserve"> </v>
      </c>
      <c r="N12" s="47"/>
      <c r="O12" s="47">
        <f>IF((AT!O12+BE!O12+BG!O12+HR!O12+CY!O12+CZ!O12+DK!O12+EE!O12+FI!O12+FR!O12+DE!O12+GR!O12+HU!O12+IE!O12+IT!O12+LV!O12+LT!O12+LU!O12+MT!O12+NL!O12+PL!O12+PT!O12+RO!O12+SK!O12+SI!O12+ES!O12+SE!O12+UK!O12+CH!O12)=0," ",AT!O12+BE!O12+BG!O12+HR!O12+CY!O12+CZ!O12+DK!O12+EE!O12+FI!O12+FR!O12+DE!O12+GR!O12+HU!O12+IE!O12+IT!O12+LV!O12+LT!O12+LU!O12+MT!O12+NL!O12+PL!O12+PT!O12+RO!O12+SK!O12+SI!O12+ES!O12+SE!O12+UK!O12)</f>
        <v>1180.0390000000002</v>
      </c>
      <c r="P12" s="47">
        <f>IF((AT!P12+BE!P12+BG!P12+HR!P12+CY!P12+CZ!P12+DK!P12+EE!P12+FI!P12+FR!P12+DE!P12+GR!P12+HU!P12+IE!P12+IT!P12+LV!P12+LT!P12+LU!P12+MT!P12+NL!P12+PL!P12+PT!P12+RO!P12+SK!P12+SI!P12+ES!P12+SE!P12+UK!P12+CH!P12)=0," ",AT!P12+BE!P12+BG!P12+HR!P12+CY!P12+CZ!P12+DK!P12+EE!P12+FI!P12+FR!P12+DE!P12+GR!P12+HU!P12+IE!P12+IT!P12+LV!P12+LT!P12+LU!P12+MT!P12+NL!P12+PL!P12+PT!P12+RO!P12+SK!P12+SI!P12+ES!P12+SE!P12+UK!P12)</f>
        <v>53.187999999999981</v>
      </c>
      <c r="Q12" s="47">
        <f>IF((AT!Q12+BE!Q12+BG!Q12+HR!Q12+CY!Q12+CZ!Q12+DK!Q12+EE!Q12+FI!Q12+FR!Q12+DE!Q12+GR!Q12+HU!Q12+IE!Q12+IT!Q12+LV!Q12+LT!Q12+LU!Q12+MT!Q12+NL!Q12+PL!Q12+PT!Q12+RO!Q12+SK!Q12+SI!Q12+ES!Q12+SE!Q12+UK!Q12+CH!Q12)=0," ",AT!Q12+BE!Q12+BG!Q12+HR!Q12+CY!Q12+CZ!Q12+DK!Q12+EE!Q12+FI!Q12+FR!Q12+DE!Q12+GR!Q12+HU!Q12+IE!Q12+IT!Q12+LV!Q12+LT!Q12+LU!Q12+MT!Q12+NL!Q12+PL!Q12+PT!Q12+RO!Q12+SK!Q12+SI!Q12+ES!Q12+SE!Q12+UK!Q12)</f>
        <v>488.84500000000008</v>
      </c>
      <c r="R12" s="47">
        <f>IF((AT!R12+BE!R12+BG!R12+HR!R12+CY!R12+CZ!R12+DK!R12+EE!R12+FI!R12+FR!R12+DE!R12+GR!R12+HU!R12+IE!R12+IT!R12+LV!R12+LT!R12+LU!R12+MT!R12+NL!R12+PL!R12+PT!R12+RO!R12+SK!R12+SI!R12+ES!R12+SE!R12+UK!R12+CH!R12)=0," ",AT!R12+BE!R12+BG!R12+HR!R12+CY!R12+CZ!R12+DK!R12+EE!R12+FI!R12+FR!R12+DE!R12+GR!R12+HU!R12+IE!R12+IT!R12+LV!R12+LT!R12+LU!R12+MT!R12+NL!R12+PL!R12+PT!R12+RO!R12+SK!R12+SI!R12+ES!R12+SE!R12+UK!R12)</f>
        <v>266.77799999999996</v>
      </c>
      <c r="S12" s="47">
        <f>IF((AT!S12+BE!S12+BG!S12+HR!S12+CY!S12+CZ!S12+DK!S12+EE!S12+FI!S12+FR!S12+DE!S12+GR!S12+HU!S12+IE!S12+IT!S12+LV!S12+LT!S12+LU!S12+MT!S12+NL!S12+PL!S12+PT!S12+RO!S12+SK!S12+SI!S12+ES!S12+SE!S12+UK!S12+CH!S12)=0," ",AT!S12+BE!S12+BG!S12+HR!S12+CY!S12+CZ!S12+DK!S12+EE!S12+FI!S12+FR!S12+DE!S12+GR!S12+HU!S12+IE!S12+IT!S12+LV!S12+LT!S12+LU!S12+MT!S12+NL!S12+PL!S12+PT!S12+RO!S12+SK!S12+SI!S12+ES!S12+SE!S12+UK!S12)</f>
        <v>72.551000000000002</v>
      </c>
      <c r="T12" s="47">
        <f>IF((AT!T12+BE!T12+BG!T12+HR!T12+CY!T12+CZ!T12+DK!T12+EE!T12+FI!T12+FR!T12+DE!T12+GR!T12+HU!T12+IE!T12+IT!T12+LV!T12+LT!T12+LU!T12+MT!T12+NL!T12+PL!T12+PT!T12+RO!T12+SK!T12+SI!T12+ES!T12+SE!T12+UK!T12+CH!T12)=0," ",AT!T12+BE!T12+BG!T12+HR!T12+CY!T12+CZ!T12+DK!T12+EE!T12+FI!T12+FR!T12+DE!T12+GR!T12+HU!T12+IE!T12+IT!T12+LV!T12+LT!T12+LU!T12+MT!T12+NL!T12+PL!T12+PT!T12+RO!T12+SK!T12+SI!T12+ES!T12+SE!T12+UK!T12)</f>
        <v>246.31799999999996</v>
      </c>
      <c r="U12" s="47">
        <f>IF((AT!U12+BE!U12+BG!U12+HR!U12+CY!U12+CZ!U12+DK!U12+EE!U12+FI!U12+FR!U12+DE!U12+GR!U12+HU!U12+IE!U12+IT!U12+LV!U12+LT!U12+LU!U12+MT!U12+NL!U12+PL!U12+PT!U12+RO!U12+SK!U12+SI!U12+ES!U12+SE!U12+UK!U12+CH!U12)=0," ",AT!U12+BE!U12+BG!U12+HR!U12+CY!U12+CZ!U12+DK!U12+EE!U12+FI!U12+FR!U12+DE!U12+GR!U12+HU!U12+IE!U12+IT!U12+LV!U12+LT!U12+LU!U12+MT!U12+NL!U12+PL!U12+PT!U12+RO!U12+SK!U12+SI!U12+ES!U12+SE!U12+UK!U12)</f>
        <v>50.073000000000008</v>
      </c>
      <c r="V12" s="47">
        <f>IF((AT!V12+BE!V12+BG!V12+HR!V12+CY!V12+CZ!V12+DK!V12+EE!V12+FI!V12+FR!V12+DE!V12+GR!V12+HU!V12+IE!V12+IT!V12+LV!V12+LT!V12+LU!V12+MT!V12+NL!V12+PL!V12+PT!V12+RO!V12+SK!V12+SI!V12+ES!V12+SE!V12+UK!V12+CH!V12)=0," ",AT!V12+BE!V12+BG!V12+HR!V12+CY!V12+CZ!V12+DK!V12+EE!V12+FI!V12+FR!V12+DE!V12+GR!V12+HU!V12+IE!V12+IT!V12+LV!V12+LT!V12+LU!V12+MT!V12+NL!V12+PL!V12+PT!V12+RO!V12+SK!V12+SI!V12+ES!V12+SE!V12+UK!V12)</f>
        <v>2.2850000000000001</v>
      </c>
      <c r="W12" s="47">
        <f>IF((AT!W12+BE!W12+BG!W12+HR!W12+CY!W12+CZ!W12+DK!W12+EE!W12+FI!W12+FR!W12+DE!W12+GR!W12+HU!W12+IE!W12+IT!W12+LV!W12+LT!W12+LU!W12+MT!W12+NL!W12+PL!W12+PT!W12+RO!W12+SK!W12+SI!W12+ES!W12+SE!W12+UK!W12+CH!W12)=0," ",AT!W12+BE!W12+BG!W12+HR!W12+CY!W12+CZ!W12+DK!W12+EE!W12+FI!W12+FR!W12+DE!W12+GR!W12+HU!W12+IE!W12+IT!W12+LV!W12+LT!W12+LU!W12+MT!W12+NL!W12+PL!W12+PT!W12+RO!W12+SK!W12+SI!W12+ES!W12+SE!W12+UK!W12)</f>
        <v>312.64400000000001</v>
      </c>
      <c r="X12" s="47">
        <f>IF((AT!X12+BE!X12+BG!X12+HR!X12+CY!X12+CZ!X12+DK!X12+EE!X12+FI!X12+FR!X12+DE!X12+GR!X12+HU!X12+IE!X12+IT!X12+LV!X12+LT!X12+LU!X12+MT!X12+NL!X12+PL!X12+PT!X12+RO!X12+SK!X12+SI!X12+ES!X12+SE!X12+UK!X12+CH!X12)=0," ",AT!X12+BE!X12+BG!X12+HR!X12+CY!X12+CZ!X12+DK!X12+EE!X12+FI!X12+FR!X12+DE!X12+GR!X12+HU!X12+IE!X12+IT!X12+LV!X12+LT!X12+LU!X12+MT!X12+NL!X12+PL!X12+PT!X12+RO!X12+SK!X12+SI!X12+ES!X12+SE!X12+UK!X12)</f>
        <v>378.05999999999995</v>
      </c>
      <c r="Y12" s="47">
        <f>IF((AT!Y12+BE!Y12+BG!Y12+HR!Y12+CY!Y12+CZ!Y12+DK!Y12+EE!Y12+FI!Y12+FR!Y12+DE!Y12+GR!Y12+HU!Y12+IE!Y12+IT!Y12+LV!Y12+LT!Y12+LU!Y12+MT!Y12+NL!Y12+PL!Y12+PT!Y12+RO!Y12+SK!Y12+SI!Y12+ES!Y12+SE!Y12+UK!Y12+CH!Y12)=0," ",AT!Y12+BE!Y12+BG!Y12+HR!Y12+CY!Y12+CZ!Y12+DK!Y12+EE!Y12+FI!Y12+FR!Y12+DE!Y12+GR!Y12+HU!Y12+IE!Y12+IT!Y12+LV!Y12+LT!Y12+LU!Y12+MT!Y12+NL!Y12+PL!Y12+PT!Y12+RO!Y12+SK!Y12+SI!Y12+ES!Y12+SE!Y12+UK!Y12)</f>
        <v>300.34300000000002</v>
      </c>
      <c r="Z12" s="47">
        <f>IF((AT!Z12+BE!Z12+BG!Z12+HR!Z12+CY!Z12+CZ!Z12+DK!Z12+EE!Z12+FI!Z12+FR!Z12+DE!Z12+GR!Z12+HU!Z12+IE!Z12+IT!Z12+LV!Z12+LT!Z12+LU!Z12+MT!Z12+NL!Z12+PL!Z12+PT!Z12+RO!Z12+SK!Z12+SI!Z12+ES!Z12+SE!Z12+UK!Z12+CH!Z12)=0," ",AT!Z12+BE!Z12+BG!Z12+HR!Z12+CY!Z12+CZ!Z12+DK!Z12+EE!Z12+FI!Z12+FR!Z12+DE!Z12+GR!Z12+HU!Z12+IE!Z12+IT!Z12+LV!Z12+LT!Z12+LU!Z12+MT!Z12+NL!Z12+PL!Z12+PT!Z12+RO!Z12+SK!Z12+SI!Z12+ES!Z12+SE!Z12+UK!Z12)</f>
        <v>151.13400000000001</v>
      </c>
      <c r="AA12" s="47">
        <f>IF((AT!AA12+BE!AA12+BG!AA12+HR!AA12+CY!AA12+CZ!AA12+DK!AA12+EE!AA12+FI!AA12+FR!AA12+DE!AA12+GR!AA12+HU!AA12+IE!AA12+IT!AA12+LV!AA12+LT!AA12+LU!AA12+MT!AA12+NL!AA12+PL!AA12+PT!AA12+RO!AA12+SK!AA12+SI!AA12+ES!AA12+SE!AA12+UK!AA12+CH!AA12)=0," ",AT!AA12+BE!AA12+BG!AA12+HR!AA12+CY!AA12+CZ!AA12+DK!AA12+EE!AA12+FI!AA12+FR!AA12+DE!AA12+GR!AA12+HU!AA12+IE!AA12+IT!AA12+LV!AA12+LT!AA12+LU!AA12+MT!AA12+NL!AA12+PL!AA12+PT!AA12+RO!AA12+SK!AA12+SI!AA12+ES!AA12+SE!AA12+UK!AA12)</f>
        <v>26.499999999999993</v>
      </c>
      <c r="AB12" s="47">
        <f>IF((AT!AB12+BE!AB12+BG!AB12+HR!AB12+CY!AB12+CZ!AB12+DK!AB12+EE!AB12+FI!AB12+FR!AB12+DE!AB12+GR!AB12+HU!AB12+IE!AB12+IT!AB12+LV!AB12+LT!AB12+LU!AB12+MT!AB12+NL!AB12+PL!AB12+PT!AB12+RO!AB12+SK!AB12+SI!AB12+ES!AB12+SE!AB12+UK!AB12+CH!AB12)=0," ",AT!AB12+BE!AB12+BG!AB12+HR!AB12+CY!AB12+CZ!AB12+DK!AB12+EE!AB12+FI!AB12+FR!AB12+DE!AB12+GR!AB12+HU!AB12+IE!AB12+IT!AB12+LV!AB12+LT!AB12+LU!AB12+MT!AB12+NL!AB12+PL!AB12+PT!AB12+RO!AB12+SK!AB12+SI!AB12+ES!AB12+SE!AB12+UK!AB12)</f>
        <v>11.362999999999996</v>
      </c>
      <c r="AC12" s="47" t="str">
        <f>IF((AT!AC12+BE!AC12+BG!AC12+HR!AC12+CY!AC12+CZ!AC12+DK!AC12+EE!AC12+FI!AC12+FR!AC12+DE!AC12+GR!AC12+HU!AC12+IE!AC12+IT!AC12+LV!AC12+LT!AC12+LU!AC12+MT!AC12+NL!AC12+PL!AC12+PT!AC12+RO!AC12+SK!AC12+SI!AC12+ES!AC12+SE!AC12+UK!AC12+CH!AC12)=0," ",AT!AC12+BE!AC12+BG!AC12+HR!AC12+CY!AC12+CZ!AC12+DK!AC12+EE!AC12+FI!AC12+FR!AC12+DE!AC12+GR!AC12+HU!AC12+IE!AC12+IT!AC12+LV!AC12+LT!AC12+LU!AC12+MT!AC12+NL!AC12+PL!AC12+PT!AC12+RO!AC12+SK!AC12+SI!AC12+ES!AC12+SE!AC12+UK!AC12)</f>
        <v xml:space="preserve"> </v>
      </c>
      <c r="AD12" s="47">
        <f>IF((AT!AD12+BE!AD12+BG!AD12+HR!AD12+CY!AD12+CZ!AD12+DK!AD12+EE!AD12+FI!AD12+FR!AD12+DE!AD12+GR!AD12+HU!AD12+IE!AD12+IT!AD12+LV!AD12+LT!AD12+LU!AD12+MT!AD12+NL!AD12+PL!AD12+PT!AD12+RO!AD12+SK!AD12+SI!AD12+ES!AD12+SE!AD12+UK!AD12+CH!AD12)=0," ",AT!AD12+BE!AD12+BG!AD12+HR!AD12+CY!AD12+CZ!AD12+DK!AD12+EE!AD12+FI!AD12+FR!AD12+DE!AD12+GR!AD12+HU!AD12+IE!AD12+IT!AD12+LV!AD12+LT!AD12+LU!AD12+MT!AD12+NL!AD12+PL!AD12+PT!AD12+RO!AD12+SK!AD12+SI!AD12+ES!AD12+SE!AD12+UK!AD12)</f>
        <v>2485.2860000000005</v>
      </c>
      <c r="AE12" s="47">
        <f>IF((AT!AE12+BE!AE12+BG!AE12+HR!AE12+CY!AE12+CZ!AE12+DK!AE12+EE!AE12+FI!AE12+FR!AE12+DE!AE12+GR!AE12+HU!AE12+IE!AE12+IT!AE12+LV!AE12+LT!AE12+LU!AE12+MT!AE12+NL!AE12+PL!AE12+PT!AE12+RO!AE12+SK!AE12+SI!AE12+ES!AE12+SE!AE12+UK!AE12+CH!AE12)=0," ",AT!AE12+BE!AE12+BG!AE12+HR!AE12+CY!AE12+CZ!AE12+DK!AE12+EE!AE12+FI!AE12+FR!AE12+DE!AE12+GR!AE12+HU!AE12+IE!AE12+IT!AE12+LV!AE12+LT!AE12+LU!AE12+MT!AE12+NL!AE12+PL!AE12+PT!AE12+RO!AE12+SK!AE12+SI!AE12+ES!AE12+SE!AE12+UK!AE12)</f>
        <v>756.17000000000007</v>
      </c>
      <c r="AF12" s="47">
        <f>IF((AT!AF12+BE!AF12+BG!AF12+HR!AF12+CY!AF12+CZ!AF12+DK!AF12+EE!AF12+FI!AF12+FR!AF12+DE!AF12+GR!AF12+HU!AF12+IE!AF12+IT!AF12+LV!AF12+LT!AF12+LU!AF12+MT!AF12+NL!AF12+PL!AF12+PT!AF12+RO!AF12+SK!AF12+SI!AF12+ES!AF12+SE!AF12+UK!AF12+CH!AF12)=0," ",AT!AF12+BE!AF12+BG!AF12+HR!AF12+CY!AF12+CZ!AF12+DK!AF12+EE!AF12+FI!AF12+FR!AF12+DE!AF12+GR!AF12+HU!AF12+IE!AF12+IT!AF12+LV!AF12+LT!AF12+LU!AF12+MT!AF12+NL!AF12+PL!AF12+PT!AF12+RO!AF12+SK!AF12+SI!AF12+ES!AF12+SE!AF12+UK!AF12)</f>
        <v>168.79799999999997</v>
      </c>
      <c r="AG12" s="47">
        <f>IF((AT!AG12+BE!AG12+BG!AG12+HR!AG12+CY!AG12+CZ!AG12+DK!AG12+EE!AG12+FI!AG12+FR!AG12+DE!AG12+GR!AG12+HU!AG12+IE!AG12+IT!AG12+LV!AG12+LT!AG12+LU!AG12+MT!AG12+NL!AG12+PL!AG12+PT!AG12+RO!AG12+SK!AG12+SI!AG12+ES!AG12+SE!AG12+UK!AG12+CH!AG12)=0," ",AT!AG12+BE!AG12+BG!AG12+HR!AG12+CY!AG12+CZ!AG12+DK!AG12+EE!AG12+FI!AG12+FR!AG12+DE!AG12+GR!AG12+HU!AG12+IE!AG12+IT!AG12+LV!AG12+LT!AG12+LU!AG12+MT!AG12+NL!AG12+PL!AG12+PT!AG12+RO!AG12+SK!AG12+SI!AG12+ES!AG12+SE!AG12+UK!AG12)</f>
        <v>1098.8129999999999</v>
      </c>
      <c r="AH12" s="47">
        <f>IF((AT!AH12+BE!AH12+BG!AH12+HR!AH12+CY!AH12+CZ!AH12+DK!AH12+EE!AH12+FI!AH12+FR!AH12+DE!AH12+GR!AH12+HU!AH12+IE!AH12+IT!AH12+LV!AH12+LT!AH12+LU!AH12+MT!AH12+NL!AH12+PL!AH12+PT!AH12+RO!AH12+SK!AH12+SI!AH12+ES!AH12+SE!AH12+UK!AH12+CH!AH12)=0," ",AT!AH12+BE!AH12+BG!AH12+HR!AH12+CY!AH12+CZ!AH12+DK!AH12+EE!AH12+FI!AH12+FR!AH12+DE!AH12+GR!AH12+HU!AH12+IE!AH12+IT!AH12+LV!AH12+LT!AH12+LU!AH12+MT!AH12+NL!AH12+PL!AH12+PT!AH12+RO!AH12+SK!AH12+SI!AH12+ES!AH12+SE!AH12+UK!AH12)</f>
        <v>6.3109999999999999</v>
      </c>
      <c r="AI12" s="47">
        <f>IF((AT!AI12+BE!AI12+BG!AI12+HR!AI12+CY!AI12+CZ!AI12+DK!AI12+EE!AI12+FI!AI12+FR!AI12+DE!AI12+GR!AI12+HU!AI12+IE!AI12+IT!AI12+LV!AI12+LT!AI12+LU!AI12+MT!AI12+NL!AI12+PL!AI12+PT!AI12+RO!AI12+SK!AI12+SI!AI12+ES!AI12+SE!AI12+UK!AI12+CH!AI12)=0," ",AT!AI12+BE!AI12+BG!AI12+HR!AI12+CY!AI12+CZ!AI12+DK!AI12+EE!AI12+FI!AI12+FR!AI12+DE!AI12+GR!AI12+HU!AI12+IE!AI12+IT!AI12+LV!AI12+LT!AI12+LU!AI12+MT!AI12+NL!AI12+PL!AI12+PT!AI12+RO!AI12+SK!AI12+SI!AI12+ES!AI12+SE!AI12+UK!AI12)</f>
        <v>333.05</v>
      </c>
      <c r="AJ12" s="47">
        <f>IF((AT!AJ12+BE!AJ12+BG!AJ12+HR!AJ12+CY!AJ12+CZ!AJ12+DK!AJ12+EE!AJ12+FI!AJ12+FR!AJ12+DE!AJ12+GR!AJ12+HU!AJ12+IE!AJ12+IT!AJ12+LV!AJ12+LT!AJ12+LU!AJ12+MT!AJ12+NL!AJ12+PL!AJ12+PT!AJ12+RO!AJ12+SK!AJ12+SI!AJ12+ES!AJ12+SE!AJ12+UK!AJ12+CH!AJ12)=0," ",AT!AJ12+BE!AJ12+BG!AJ12+HR!AJ12+CY!AJ12+CZ!AJ12+DK!AJ12+EE!AJ12+FI!AJ12+FR!AJ12+DE!AJ12+GR!AJ12+HU!AJ12+IE!AJ12+IT!AJ12+LV!AJ12+LT!AJ12+LU!AJ12+MT!AJ12+NL!AJ12+PL!AJ12+PT!AJ12+RO!AJ12+SK!AJ12+SI!AJ12+ES!AJ12+SE!AJ12+UK!AJ12)</f>
        <v>75.004999999999995</v>
      </c>
      <c r="AK12" s="47">
        <f>IF((AT!AK12+BE!AK12+BG!AK12+HR!AK12+CY!AK12+CZ!AK12+DK!AK12+EE!AK12+FI!AK12+FR!AK12+DE!AK12+GR!AK12+HU!AK12+IE!AK12+IT!AK12+LV!AK12+LT!AK12+LU!AK12+MT!AK12+NL!AK12+PL!AK12+PT!AK12+RO!AK12+SK!AK12+SI!AK12+ES!AK12+SE!AK12+UK!AK12+CH!AK12)=0," ",AT!AK12+BE!AK12+BG!AK12+HR!AK12+CY!AK12+CZ!AK12+DK!AK12+EE!AK12+FI!AK12+FR!AK12+DE!AK12+GR!AK12+HU!AK12+IE!AK12+IT!AK12+LV!AK12+LT!AK12+LU!AK12+MT!AK12+NL!AK12+PL!AK12+PT!AK12+RO!AK12+SK!AK12+SI!AK12+ES!AK12+SE!AK12+UK!AK12)</f>
        <v>47.141999999999996</v>
      </c>
      <c r="AL12" s="47" t="str">
        <f>IF((AT!AL12+BE!AL12+BG!AL12+HR!AL12+CY!AL12+CZ!AL12+DK!AL12+EE!AL12+FI!AL12+FR!AL12+DE!AL12+GR!AL12+HU!AL12+IE!AL12+IT!AL12+LV!AL12+LT!AL12+LU!AL12+MT!AL12+NL!AL12+PL!AL12+PT!AL12+RO!AL12+SK!AL12+SI!AL12+ES!AL12+SE!AL12+UK!AL12+CH!AL12)=0," ",AT!AL12+BE!AL12+BG!AL12+HR!AL12+CY!AL12+CZ!AL12+DK!AL12+EE!AL12+FI!AL12+FR!AL12+DE!AL12+GR!AL12+HU!AL12+IE!AL12+IT!AL12+LV!AL12+LT!AL12+LU!AL12+MT!AL12+NL!AL12+PL!AL12+PT!AL12+RO!AL12+SK!AL12+SI!AL12+ES!AL12+SE!AL12+UK!AL12)</f>
        <v xml:space="preserve"> </v>
      </c>
      <c r="AM12" s="47">
        <f>IF((AT!AM12+BE!AM12+BG!AM12+HR!AM12+CY!AM12+CZ!AM12+DK!AM12+EE!AM12+FI!AM12+FR!AM12+DE!AM12+GR!AM12+HU!AM12+IE!AM12+IT!AM12+LV!AM12+LT!AM12+LU!AM12+MT!AM12+NL!AM12+PL!AM12+PT!AM12+RO!AM12+SK!AM12+SI!AM12+ES!AM12+SE!AM12+UK!AM12+CH!AM12)=0," ",AT!AM12+BE!AM12+BG!AM12+HR!AM12+CY!AM12+CZ!AM12+DK!AM12+EE!AM12+FI!AM12+FR!AM12+DE!AM12+GR!AM12+HU!AM12+IE!AM12+IT!AM12+LV!AM12+LT!AM12+LU!AM12+MT!AM12+NL!AM12+PL!AM12+PT!AM12+RO!AM12+SK!AM12+SI!AM12+ES!AM12+SE!AM12+UK!AM12)</f>
        <v>3386.9139999999998</v>
      </c>
      <c r="AN12" s="47">
        <f>IF((AT!AN12+BE!AN12+BG!AN12+HR!AN12+CY!AN12+CZ!AN12+DK!AN12+EE!AN12+FI!AN12+FR!AN12+DE!AN12+GR!AN12+HU!AN12+IE!AN12+IT!AN12+LV!AN12+LT!AN12+LU!AN12+MT!AN12+NL!AN12+PL!AN12+PT!AN12+RO!AN12+SK!AN12+SI!AN12+ES!AN12+SE!AN12+UK!AN12+CH!AN12)=0," ",AT!AN12+BE!AN12+BG!AN12+HR!AN12+CY!AN12+CZ!AN12+DK!AN12+EE!AN12+FI!AN12+FR!AN12+DE!AN12+GR!AN12+HU!AN12+IE!AN12+IT!AN12+LV!AN12+LT!AN12+LU!AN12+MT!AN12+NL!AN12+PL!AN12+PT!AN12+RO!AN12+SK!AN12+SI!AN12+ES!AN12+SE!AN12+UK!AN12)</f>
        <v>899.65199999999982</v>
      </c>
      <c r="AO12" s="47">
        <f>IF((AT!AO12+BE!AO12+BG!AO12+HR!AO12+CY!AO12+CZ!AO12+DK!AO12+EE!AO12+FI!AO12+FR!AO12+DE!AO12+GR!AO12+HU!AO12+IE!AO12+IT!AO12+LV!AO12+LT!AO12+LU!AO12+MT!AO12+NL!AO12+PL!AO12+PT!AO12+RO!AO12+SK!AO12+SI!AO12+ES!AO12+SE!AO12+UK!AO12+CH!AO12)=0," ",AT!AO12+BE!AO12+BG!AO12+HR!AO12+CY!AO12+CZ!AO12+DK!AO12+EE!AO12+FI!AO12+FR!AO12+DE!AO12+GR!AO12+HU!AO12+IE!AO12+IT!AO12+LV!AO12+LT!AO12+LU!AO12+MT!AO12+NL!AO12+PL!AO12+PT!AO12+RO!AO12+SK!AO12+SI!AO12+ES!AO12+SE!AO12+UK!AO12)</f>
        <v>108.25800000000001</v>
      </c>
      <c r="AP12" s="47">
        <f>IF((AT!AP12+BE!AP12+BG!AP12+HR!AP12+CY!AP12+CZ!AP12+DK!AP12+EE!AP12+FI!AP12+FR!AP12+DE!AP12+GR!AP12+HU!AP12+IE!AP12+IT!AP12+LV!AP12+LT!AP12+LU!AP12+MT!AP12+NL!AP12+PL!AP12+PT!AP12+RO!AP12+SK!AP12+SI!AP12+ES!AP12+SE!AP12+UK!AP12+CH!AP12)=0," ",AT!AP12+BE!AP12+BG!AP12+HR!AP12+CY!AP12+CZ!AP12+DK!AP12+EE!AP12+FI!AP12+FR!AP12+DE!AP12+GR!AP12+HU!AP12+IE!AP12+IT!AP12+LV!AP12+LT!AP12+LU!AP12+MT!AP12+NL!AP12+PL!AP12+PT!AP12+RO!AP12+SK!AP12+SI!AP12+ES!AP12+SE!AP12+UK!AP12)</f>
        <v>825.73799999999994</v>
      </c>
      <c r="AQ12" s="47">
        <f>IF((AT!AQ12+BE!AQ12+BG!AQ12+HR!AQ12+CY!AQ12+CZ!AQ12+DK!AQ12+EE!AQ12+FI!AQ12+FR!AQ12+DE!AQ12+GR!AQ12+HU!AQ12+IE!AQ12+IT!AQ12+LV!AQ12+LT!AQ12+LU!AQ12+MT!AQ12+NL!AQ12+PL!AQ12+PT!AQ12+RO!AQ12+SK!AQ12+SI!AQ12+ES!AQ12+SE!AQ12+UK!AQ12+CH!AQ12)=0," ",AT!AQ12+BE!AQ12+BG!AQ12+HR!AQ12+CY!AQ12+CZ!AQ12+DK!AQ12+EE!AQ12+FI!AQ12+FR!AQ12+DE!AQ12+GR!AQ12+HU!AQ12+IE!AQ12+IT!AQ12+LV!AQ12+LT!AQ12+LU!AQ12+MT!AQ12+NL!AQ12+PL!AQ12+PT!AQ12+RO!AQ12+SK!AQ12+SI!AQ12+ES!AQ12+SE!AQ12+UK!AQ12)</f>
        <v>937.21499999999992</v>
      </c>
      <c r="AR12" s="47">
        <f>IF((AT!AR12+BE!AR12+BG!AR12+HR!AR12+CY!AR12+CZ!AR12+DK!AR12+EE!AR12+FI!AR12+FR!AR12+DE!AR12+GR!AR12+HU!AR12+IE!AR12+IT!AR12+LV!AR12+LT!AR12+LU!AR12+MT!AR12+NL!AR12+PL!AR12+PT!AR12+RO!AR12+SK!AR12+SI!AR12+ES!AR12+SE!AR12+UK!AR12+CH!AR12)=0," ",AT!AR12+BE!AR12+BG!AR12+HR!AR12+CY!AR12+CZ!AR12+DK!AR12+EE!AR12+FI!AR12+FR!AR12+DE!AR12+GR!AR12+HU!AR12+IE!AR12+IT!AR12+LV!AR12+LT!AR12+LU!AR12+MT!AR12+NL!AR12+PL!AR12+PT!AR12+RO!AR12+SK!AR12+SI!AR12+ES!AR12+SE!AR12+UK!AR12)</f>
        <v>594.84899999999993</v>
      </c>
      <c r="AS12" s="47">
        <f>IF((AT!AS12+BE!AS12+BG!AS12+HR!AS12+CY!AS12+CZ!AS12+DK!AS12+EE!AS12+FI!AS12+FR!AS12+DE!AS12+GR!AS12+HU!AS12+IE!AS12+IT!AS12+LV!AS12+LT!AS12+LU!AS12+MT!AS12+NL!AS12+PL!AS12+PT!AS12+RO!AS12+SK!AS12+SI!AS12+ES!AS12+SE!AS12+UK!AS12+CH!AS12)=0," ",AT!AS12+BE!AS12+BG!AS12+HR!AS12+CY!AS12+CZ!AS12+DK!AS12+EE!AS12+FI!AS12+FR!AS12+DE!AS12+GR!AS12+HU!AS12+IE!AS12+IT!AS12+LV!AS12+LT!AS12+LU!AS12+MT!AS12+NL!AS12+PL!AS12+PT!AS12+RO!AS12+SK!AS12+SI!AS12+ES!AS12+SE!AS12+UK!AS12)</f>
        <v>16.587</v>
      </c>
      <c r="AT12" s="47">
        <f>IF((AT!AT12+BE!AT12+BG!AT12+HR!AT12+CY!AT12+CZ!AT12+DK!AT12+EE!AT12+FI!AT12+FR!AT12+DE!AT12+GR!AT12+HU!AT12+IE!AT12+IT!AT12+LV!AT12+LT!AT12+LU!AT12+MT!AT12+NL!AT12+PL!AT12+PT!AT12+RO!AT12+SK!AT12+SI!AT12+ES!AT12+SE!AT12+UK!AT12+CH!AT12)=0," ",AT!AT12+BE!AT12+BG!AT12+HR!AT12+CY!AT12+CZ!AT12+DK!AT12+EE!AT12+FI!AT12+FR!AT12+DE!AT12+GR!AT12+HU!AT12+IE!AT12+IT!AT12+LV!AT12+LT!AT12+LU!AT12+MT!AT12+NL!AT12+PL!AT12+PT!AT12+RO!AT12+SK!AT12+SI!AT12+ES!AT12+SE!AT12+UK!AT12)</f>
        <v>4.6149999999998954</v>
      </c>
      <c r="AU12" s="47" t="str">
        <f>IF((AT!AU12+BE!AU12+BG!AU12+HR!AU12+CY!AU12+CZ!AU12+DK!AU12+EE!AU12+FI!AU12+FR!AU12+DE!AU12+GR!AU12+HU!AU12+IE!AU12+IT!AU12+LV!AU12+LT!AU12+LU!AU12+MT!AU12+NL!AU12+PL!AU12+PT!AU12+RO!AU12+SK!AU12+SI!AU12+ES!AU12+SE!AU12+UK!AU12+CH!AU12)=0," ",AT!AU12+BE!AU12+BG!AU12+HR!AU12+CY!AU12+CZ!AU12+DK!AU12+EE!AU12+FI!AU12+FR!AU12+DE!AU12+GR!AU12+HU!AU12+IE!AU12+IT!AU12+LV!AU12+LT!AU12+LU!AU12+MT!AU12+NL!AU12+PL!AU12+PT!AU12+RO!AU12+SK!AU12+SI!AU12+ES!AU12+SE!AU12+UK!AU12)</f>
        <v xml:space="preserve"> </v>
      </c>
      <c r="AV12" s="47" t="str">
        <f>IF((AT!AV12+BE!AV12+BG!AV12+HR!AV12+CY!AV12+CZ!AV12+DK!AV12+EE!AV12+FI!AV12+FR!AV12+DE!AV12+GR!AV12+HU!AV12+IE!AV12+IT!AV12+LV!AV12+LT!AV12+LU!AV12+MT!AV12+NL!AV12+PL!AV12+PT!AV12+RO!AV12+SK!AV12+SI!AV12+ES!AV12+SE!AV12+UK!AV12+CH!AV12)=0," ",AT!AV12+BE!AV12+BG!AV12+HR!AV12+CY!AV12+CZ!AV12+DK!AV12+EE!AV12+FI!AV12+FR!AV12+DE!AV12+GR!AV12+HU!AV12+IE!AV12+IT!AV12+LV!AV12+LT!AV12+LU!AV12+MT!AV12+NL!AV12+PL!AV12+PT!AV12+RO!AV12+SK!AV12+SI!AV12+ES!AV12+SE!AV12+UK!AV12)</f>
        <v xml:space="preserve"> </v>
      </c>
      <c r="AW12" s="47" t="str">
        <f>IF((AT!AW12+BE!AW12+BG!AW12+HR!AW12+CY!AW12+CZ!AW12+DK!AW12+EE!AW12+FI!AW12+FR!AW12+DE!AW12+GR!AW12+HU!AW12+IE!AW12+IT!AW12+LV!AW12+LT!AW12+LU!AW12+MT!AW12+NL!AW12+PL!AW12+PT!AW12+RO!AW12+SK!AW12+SI!AW12+ES!AW12+SE!AW12+UK!AW12+CH!AW12)=0," ",AT!AW12+BE!AW12+BG!AW12+HR!AW12+CY!AW12+CZ!AW12+DK!AW12+EE!AW12+FI!AW12+FR!AW12+DE!AW12+GR!AW12+HU!AW12+IE!AW12+IT!AW12+LV!AW12+LT!AW12+LU!AW12+MT!AW12+NL!AW12+PL!AW12+PT!AW12+RO!AW12+SK!AW12+SI!AW12+ES!AW12+SE!AW12+UK!AW12)</f>
        <v xml:space="preserve"> </v>
      </c>
      <c r="AX12" s="47" t="str">
        <f>IF((AT!AX12+BE!AX12+BG!AX12+HR!AX12+CY!AX12+CZ!AX12+DK!AX12+EE!AX12+FI!AX12+FR!AX12+DE!AX12+GR!AX12+HU!AX12+IE!AX12+IT!AX12+LV!AX12+LT!AX12+LU!AX12+MT!AX12+NL!AX12+PL!AX12+PT!AX12+RO!AX12+SK!AX12+SI!AX12+ES!AX12+SE!AX12+UK!AX12+CH!AX12)=0," ",AT!AX12+BE!AX12+BG!AX12+HR!AX12+CY!AX12+CZ!AX12+DK!AX12+EE!AX12+FI!AX12+FR!AX12+DE!AX12+GR!AX12+HU!AX12+IE!AX12+IT!AX12+LV!AX12+LT!AX12+LU!AX12+MT!AX12+NL!AX12+PL!AX12+PT!AX12+RO!AX12+SK!AX12+SI!AX12+ES!AX12+SE!AX12+UK!AX12)</f>
        <v xml:space="preserve"> </v>
      </c>
      <c r="AY12" s="47" t="str">
        <f>IF((AT!AY12+BE!AY12+BG!AY12+HR!AY12+CY!AY12+CZ!AY12+DK!AY12+EE!AY12+FI!AY12+FR!AY12+DE!AY12+GR!AY12+HU!AY12+IE!AY12+IT!AY12+LV!AY12+LT!AY12+LU!AY12+MT!AY12+NL!AY12+PL!AY12+PT!AY12+RO!AY12+SK!AY12+SI!AY12+ES!AY12+SE!AY12+UK!AY12+CH!AY12)=0," ",AT!AY12+BE!AY12+BG!AY12+HR!AY12+CY!AY12+CZ!AY12+DK!AY12+EE!AY12+FI!AY12+FR!AY12+DE!AY12+GR!AY12+HU!AY12+IE!AY12+IT!AY12+LV!AY12+LT!AY12+LU!AY12+MT!AY12+NL!AY12+PL!AY12+PT!AY12+RO!AY12+SK!AY12+SI!AY12+ES!AY12+SE!AY12+UK!AY12)</f>
        <v xml:space="preserve"> </v>
      </c>
      <c r="AZ12" s="47" t="str">
        <f>IF((AT!AZ12+BE!AZ12+BG!AZ12+HR!AZ12+CY!AZ12+CZ!AZ12+DK!AZ12+EE!AZ12+FI!AZ12+FR!AZ12+DE!AZ12+GR!AZ12+HU!AZ12+IE!AZ12+IT!AZ12+LV!AZ12+LT!AZ12+LU!AZ12+MT!AZ12+NL!AZ12+PL!AZ12+PT!AZ12+RO!AZ12+SK!AZ12+SI!AZ12+ES!AZ12+SE!AZ12+UK!AZ12+CH!AZ12)=0," ",AT!AZ12+BE!AZ12+BG!AZ12+HR!AZ12+CY!AZ12+CZ!AZ12+DK!AZ12+EE!AZ12+FI!AZ12+FR!AZ12+DE!AZ12+GR!AZ12+HU!AZ12+IE!AZ12+IT!AZ12+LV!AZ12+LT!AZ12+LU!AZ12+MT!AZ12+NL!AZ12+PL!AZ12+PT!AZ12+RO!AZ12+SK!AZ12+SI!AZ12+ES!AZ12+SE!AZ12+UK!AZ12)</f>
        <v xml:space="preserve"> </v>
      </c>
      <c r="BA12" s="47" t="str">
        <f>IF((AT!BA12+BE!BA12+BG!BA12+HR!BA12+CY!BA12+CZ!BA12+DK!BA12+EE!BA12+FI!BA12+FR!BA12+DE!BA12+GR!BA12+HU!BA12+IE!BA12+IT!BA12+LV!BA12+LT!BA12+LU!BA12+MT!BA12+NL!BA12+PL!BA12+PT!BA12+RO!BA12+SK!BA12+SI!BA12+ES!BA12+SE!BA12+UK!BA12+CH!BA12)=0," ",AT!BA12+BE!BA12+BG!BA12+HR!BA12+CY!BA12+CZ!BA12+DK!BA12+EE!BA12+FI!BA12+FR!BA12+DE!BA12+GR!BA12+HU!BA12+IE!BA12+IT!BA12+LV!BA12+LT!BA12+LU!BA12+MT!BA12+NL!BA12+PL!BA12+PT!BA12+RO!BA12+SK!BA12+SI!BA12+ES!BA12+SE!BA12+UK!BA12)</f>
        <v xml:space="preserve"> </v>
      </c>
      <c r="BB12" s="47" t="str">
        <f>IF((AT!BB12+BE!BB12+BG!BB12+HR!BB12+CY!BB12+CZ!BB12+DK!BB12+EE!BB12+FI!BB12+FR!BB12+DE!BB12+GR!BB12+HU!BB12+IE!BB12+IT!BB12+LV!BB12+LT!BB12+LU!BB12+MT!BB12+NL!BB12+PL!BB12+PT!BB12+RO!BB12+SK!BB12+SI!BB12+ES!BB12+SE!BB12+UK!BB12+CH!BB12)=0," ",AT!BB12+BE!BB12+BG!BB12+HR!BB12+CY!BB12+CZ!BB12+DK!BB12+EE!BB12+FI!BB12+FR!BB12+DE!BB12+GR!BB12+HU!BB12+IE!BB12+IT!BB12+LV!BB12+LT!BB12+LU!BB12+MT!BB12+NL!BB12+PL!BB12+PT!BB12+RO!BB12+SK!BB12+SI!BB12+ES!BB12+SE!BB12+UK!BB12)</f>
        <v xml:space="preserve"> </v>
      </c>
      <c r="BC12" s="47" t="str">
        <f>IF((AT!BC12+BE!BC12+BG!BC12+HR!BC12+CY!BC12+CZ!BC12+DK!BC12+EE!BC12+FI!BC12+FR!BC12+DE!BC12+GR!BC12+HU!BC12+IE!BC12+IT!BC12+LV!BC12+LT!BC12+LU!BC12+MT!BC12+NL!BC12+PL!BC12+PT!BC12+RO!BC12+SK!BC12+SI!BC12+ES!BC12+SE!BC12+UK!BC12+CH!BC12)=0," ",AT!BC12+BE!BC12+BG!BC12+HR!BC12+CY!BC12+CZ!BC12+DK!BC12+EE!BC12+FI!BC12+FR!BC12+DE!BC12+GR!BC12+HU!BC12+IE!BC12+IT!BC12+LV!BC12+LT!BC12+LU!BC12+MT!BC12+NL!BC12+PL!BC12+PT!BC12+RO!BC12+SK!BC12+SI!BC12+ES!BC12+SE!BC12+UK!BC12)</f>
        <v xml:space="preserve"> </v>
      </c>
      <c r="BD12" s="47" t="str">
        <f>IF((AT!BD12+BE!BD12+BG!BD12+HR!BD12+CY!BD12+CZ!BD12+DK!BD12+EE!BD12+FI!BD12+FR!BD12+DE!BD12+GR!BD12+HU!BD12+IE!BD12+IT!BD12+LV!BD12+LT!BD12+LU!BD12+MT!BD12+NL!BD12+PL!BD12+PT!BD12+RO!BD12+SK!BD12+SI!BD12+ES!BD12+SE!BD12+UK!BD12+CH!BD12)=0," ",AT!BD12+BE!BD12+BG!BD12+HR!BD12+CY!BD12+CZ!BD12+DK!BD12+EE!BD12+FI!BD12+FR!BD12+DE!BD12+GR!BD12+HU!BD12+IE!BD12+IT!BD12+LV!BD12+LT!BD12+LU!BD12+MT!BD12+NL!BD12+PL!BD12+PT!BD12+RO!BD12+SK!BD12+SI!BD12+ES!BD12+SE!BD12+UK!BD12)</f>
        <v xml:space="preserve"> </v>
      </c>
      <c r="BE12" s="47">
        <v>137.72888617953166</v>
      </c>
      <c r="BF12" s="47">
        <v>2379.2591470270077</v>
      </c>
      <c r="BG12" s="47" t="str">
        <f>IF((AT!BG12+BE!BG12+BG!BG12+HR!BG12+CY!BG12+CZ!BG12+DK!BG12+EE!BG12+FI!BG12+FR!BG12+DE!BG12+GR!BG12+HU!BG12+IE!BG12+IT!BG12+LV!BG12+LT!BG12+LU!BG12+MT!BG12+NL!BG12+PL!BG12+PT!BG12+RO!BG12+SK!BG12+SI!BG12+ES!BG12+SE!BG12+UK!BG12+CH!BG12)=0," ",AT!BG12+BE!BG12+BG!BG12+HR!BG12+CY!BG12+CZ!BG12+DK!BG12+EE!BG12+FI!BG12+FR!BG12+DE!BG12+GR!BG12+HU!BG12+IE!BG12+IT!BG12+LV!BG12+LT!BG12+LU!BG12+MT!BG12+NL!BG12+PL!BG12+PT!BG12+RO!BG12+SK!BG12+SI!BG12+ES!BG12+SE!BG12+UK!BG12)</f>
        <v xml:space="preserve"> </v>
      </c>
      <c r="BH12" s="47"/>
      <c r="BI12" s="47"/>
      <c r="BJ12" s="47"/>
      <c r="BK12" s="47"/>
      <c r="BL12" s="47" t="str">
        <f>IF((AT!BL12+BE!BL12+BG!BL12+HR!BL12+CY!BL12+CZ!BL12+DK!BL12+EE!BL12+FI!BL12+FR!BL12+DE!BL12+GR!BL12+HU!BL12+IE!BL12+IT!BL12+LV!BL12+LT!BL12+LU!BL12+MT!BL12+NL!BL12+PL!BL12+PT!BL12+RO!BL12+SK!BL12+SI!BL12+ES!BL12+SE!BL12+UK!BL12+CH!BL12)=0," ",AT!BL12+BE!BL12+BG!BL12+HR!BL12+CY!BL12+CZ!BL12+DK!BL12+EE!BL12+FI!BL12+FR!BL12+DE!BL12+GR!BL12+HU!BL12+IE!BL12+IT!BL12+LV!BL12+LT!BL12+LU!BL12+MT!BL12+NL!BL12+PL!BL12+PT!BL12+RO!BL12+SK!BL12+SI!BL12+ES!BL12+SE!BL12+UK!BL12)</f>
        <v xml:space="preserve"> </v>
      </c>
      <c r="BM12" s="47">
        <f>IF((AT!BM12+BE!BM12+BG!BM12+HR!BM12+CY!BM12+CZ!BM12+DK!BM12+EE!BM12+FI!BM12+FR!BM12+DE!BM12+GR!BM12+HU!BM12+IE!BM12+IT!BM12+LV!BM12+LT!BM12+LU!BM12+MT!BM12+NL!BM12+PL!BM12+PT!BM12+RO!BM12+SK!BM12+SI!BM12+ES!BM12+SE!BM12+UK!BM12+CH!BM12)=0," ",AT!BM12+BE!BM12+BG!BM12+HR!BM12+CY!BM12+CZ!BM12+DK!BM12+EE!BM12+FI!BM12+FR!BM12+DE!BM12+GR!BM12+HU!BM12+IE!BM12+IT!BM12+LV!BM12+LT!BM12+LU!BM12+MT!BM12+NL!BM12+PL!BM12+PT!BM12+RO!BM12+SK!BM12+SI!BM12+ES!BM12+SE!BM12+UK!BM12)</f>
        <v>49353.622082164889</v>
      </c>
      <c r="BN12" s="47">
        <f>IF((AT!BN12+BE!BN12+BG!BN12+HR!BN12+CY!BN12+CZ!BN12+DK!BN12+EE!BN12+FI!BN12+FR!BN12+DE!BN12+GR!BN12+HU!BN12+IE!BN12+IT!BN12+LV!BN12+LT!BN12+LU!BN12+MT!BN12+NL!BN12+PL!BN12+PT!BN12+RO!BN12+SK!BN12+SI!BN12+ES!BN12+SE!BN12+UK!BN12+CH!BN12)=0," ",AT!BN12+BE!BN12+BG!BN12+HR!BN12+CY!BN12+CZ!BN12+DK!BN12+EE!BN12+FI!BN12+FR!BN12+DE!BN12+GR!BN12+HU!BN12+IE!BN12+IT!BN12+LV!BN12+LT!BN12+LU!BN12+MT!BN12+NL!BN12+PL!BN12+PT!BN12+RO!BN12+SK!BN12+SI!BN12+ES!BN12+SE!BN12+UK!BN12)</f>
        <v>290469.30352536548</v>
      </c>
      <c r="BO12" s="47">
        <f>IF((AT!BO12+BE!BO12+BG!BO12+HR!BO12+CY!BO12+CZ!BO12+DK!BO12+EE!BO12+FI!BO12+FR!BO12+DE!BO12+GR!BO12+HU!BO12+IE!BO12+IT!BO12+LV!BO12+LT!BO12+LU!BO12+MT!BO12+NL!BO12+PL!BO12+PT!BO12+RO!BO12+SK!BO12+SI!BO12+ES!BO12+SE!BO12+UK!BO12+CH!BO12)=0," ",AT!BO12+BE!BO12+BG!BO12+HR!BO12+CY!BO12+CZ!BO12+DK!BO12+EE!BO12+FI!BO12+FR!BO12+DE!BO12+GR!BO12+HU!BO12+IE!BO12+IT!BO12+LV!BO12+LT!BO12+LU!BO12+MT!BO12+NL!BO12+PL!BO12+PT!BO12+RO!BO12+SK!BO12+SI!BO12+ES!BO12+SE!BO12+UK!BO12)</f>
        <v>11147.457440393144</v>
      </c>
      <c r="BP12" s="47">
        <f>IF((AT!BP12+BE!BP12+BG!BP12+HR!BP12+CY!BP12+CZ!BP12+DK!BP12+EE!BP12+FI!BP12+FR!BP12+DE!BP12+GR!BP12+HU!BP12+IE!BP12+IT!BP12+LV!BP12+LT!BP12+LU!BP12+MT!BP12+NL!BP12+PL!BP12+PT!BP12+RO!BP12+SK!BP12+SI!BP12+ES!BP12+SE!BP12+UK!BP12+CH!BP12)=0," ",AT!BP12+BE!BP12+BG!BP12+HR!BP12+CY!BP12+CZ!BP12+DK!BP12+EE!BP12+FI!BP12+FR!BP12+DE!BP12+GR!BP12+HU!BP12+IE!BP12+IT!BP12+LV!BP12+LT!BP12+LU!BP12+MT!BP12+NL!BP12+PL!BP12+PT!BP12+RO!BP12+SK!BP12+SI!BP12+ES!BP12+SE!BP12+UK!BP12)</f>
        <v>313278.86851352488</v>
      </c>
      <c r="BQ12" s="47">
        <f>IF((AT!BQ12+BE!BQ12+BG!BQ12+HR!BQ12+CY!BQ12+CZ!BQ12+DK!BQ12+EE!BQ12+FI!BQ12+FR!BQ12+DE!BQ12+GR!BQ12+HU!BQ12+IE!BQ12+IT!BQ12+LV!BQ12+LT!BQ12+LU!BQ12+MT!BQ12+NL!BQ12+PL!BQ12+PT!BQ12+RO!BQ12+SK!BQ12+SI!BQ12+ES!BQ12+SE!BQ12+UK!BQ12+CH!BQ12)=0," ",AT!BQ12+BE!BQ12+BG!BQ12+HR!BQ12+CY!BQ12+CZ!BQ12+DK!BQ12+EE!BQ12+FI!BQ12+FR!BQ12+DE!BQ12+GR!BQ12+HU!BQ12+IE!BQ12+IT!BQ12+LV!BQ12+LT!BQ12+LU!BQ12+MT!BQ12+NL!BQ12+PL!BQ12+PT!BQ12+RO!BQ12+SK!BQ12+SI!BQ12+ES!BQ12+SE!BQ12+UK!BQ12)</f>
        <v>74862.682908313844</v>
      </c>
      <c r="BR12" s="47">
        <f>IF((AT!BR12+BE!BR12+BG!BR12+HR!BR12+CY!BR12+CZ!BR12+DK!BR12+EE!BR12+FI!BR12+FR!BR12+DE!BR12+GR!BR12+HU!BR12+IE!BR12+IT!BR12+LV!BR12+LT!BR12+LU!BR12+MT!BR12+NL!BR12+PL!BR12+PT!BR12+RO!BR12+SK!BR12+SI!BR12+ES!BR12+SE!BR12+UK!BR12+CH!BR12)=0," ",AT!BR12+BE!BR12+BG!BR12+HR!BR12+CY!BR12+CZ!BR12+DK!BR12+EE!BR12+FI!BR12+FR!BR12+DE!BR12+GR!BR12+HU!BR12+IE!BR12+IT!BR12+LV!BR12+LT!BR12+LU!BR12+MT!BR12+NL!BR12+PL!BR12+PT!BR12+RO!BR12+SK!BR12+SI!BR12+ES!BR12+SE!BR12+UK!BR12)</f>
        <v>569735.38675100834</v>
      </c>
    </row>
    <row r="13" spans="1:75" x14ac:dyDescent="0.25">
      <c r="G13" s="43">
        <v>7</v>
      </c>
      <c r="H13" s="43">
        <v>2009</v>
      </c>
      <c r="I13" s="47">
        <f>IF((AT!I13+BE!I13+BG!I13+HR!I13+CY!I13+CZ!I13+DK!I13+EE!I13+FI!I13+FR!I13+DE!I13+GR!I13+HU!I13+IE!I13+IT!I13+LV!I13+LT!I13+LU!I13+MT!I13+NL!I13+PL!I13+PT!I13+RO!I13+SK!I13+SI!I13+ES!I13+SE!I13+UK!I13+CH!I13)=0," ",AT!I13+BE!I13+BG!I13+HR!I13+CY!I13+CZ!I13+DK!I13+EE!I13+FI!I13+FR!I13+DE!I13+GR!I13+HU!I13+IE!I13+IT!I13+LV!I13+LT!I13+LU!I13+MT!I13+NL!I13+PL!I13+PT!I13+RO!I13+SK!I13+SI!I13+ES!I13+SE!I13+UK!I13)</f>
        <v>502090235</v>
      </c>
      <c r="J13" s="47">
        <f>IF((AT!J13+BE!J13+BG!J13+HR!J13+CY!J13+CZ!J13+DK!J13+EE!J13+FI!J13+FR!J13+DE!J13+GR!J13+HU!J13+IE!J13+IT!J13+LV!J13+LT!J13+LU!J13+MT!J13+NL!J13+PL!J13+PT!J13+RO!J13+SK!J13+SI!J13+ES!J13+SE!J13+UK!J13+CH!J13)=0," ",AT!J13+BE!J13+BG!J13+HR!J13+CY!J13+CZ!J13+DK!J13+EE!J13+FI!J13+FR!J13+DE!J13+GR!J13+HU!J13+IE!J13+IT!J13+LV!J13+LT!J13+LU!J13+MT!J13+NL!J13+PL!J13+PT!J13+RO!J13+SK!J13+SI!J13+ES!J13+SE!J13+UK!J13)</f>
        <v>12295323.999999998</v>
      </c>
      <c r="K13" s="47">
        <f>IF((AT!K13+BE!K13+BG!K13+HR!K13+CY!K13+CZ!K13+DK!K13+EE!K13+FI!K13+FR!K13+DE!K13+GR!K13+HU!K13+IE!K13+IT!K13+LV!K13+LT!K13+LU!K13+MT!K13+NL!K13+PL!K13+PT!K13+RO!K13+SK!K13+SI!K13+ES!K13+SE!K13+UK!K13+CH!K13)=0," ",AT!K13+BE!K13+BG!K13+HR!K13+CY!K13+CZ!K13+DK!K13+EE!K13+FI!K13+FR!K13+DE!K13+GR!K13+HU!K13+IE!K13+IT!K13+LV!K13+LT!K13+LU!K13+MT!K13+NL!K13+PL!K13+PT!K13+RO!K13+SK!K13+SI!K13+ES!K13+SE!K13+UK!K13)</f>
        <v>12544263.599999996</v>
      </c>
      <c r="L13" s="47">
        <f t="shared" si="0"/>
        <v>24488.275498925006</v>
      </c>
      <c r="M13" s="47" t="str">
        <f>IF((AT!M13+BE!M13+BG!M13+HR!M13+CY!M13+CZ!M13+DK!M13+EE!M13+FI!M13+FR!M13+DE!M13+GR!M13+HU!M13+IE!M13+IT!M13+LV!M13+LT!M13+LU!M13+MT!M13+NL!M13+PL!M13+PT!M13+RO!M13+SK!M13+SI!M13+ES!M13+SE!M13+UK!M13+CH!M13)=0," ",AT!M13+BE!M13+BG!M13+HR!M13+CY!M13+CZ!M13+DK!M13+EE!M13+FI!M13+FR!M13+DE!M13+GR!M13+HU!M13+IE!M13+IT!M13+LV!M13+LT!M13+LU!M13+MT!M13+NL!M13+PL!M13+PT!M13+RO!M13+SK!M13+SI!M13+ES!M13+SE!M13+UK!M13+CH!M13)</f>
        <v xml:space="preserve"> </v>
      </c>
      <c r="N13" s="47"/>
      <c r="O13" s="47">
        <f>IF((AT!O13+BE!O13+BG!O13+HR!O13+CY!O13+CZ!O13+DK!O13+EE!O13+FI!O13+FR!O13+DE!O13+GR!O13+HU!O13+IE!O13+IT!O13+LV!O13+LT!O13+LU!O13+MT!O13+NL!O13+PL!O13+PT!O13+RO!O13+SK!O13+SI!O13+ES!O13+SE!O13+UK!O13+CH!O13)=0," ",AT!O13+BE!O13+BG!O13+HR!O13+CY!O13+CZ!O13+DK!O13+EE!O13+FI!O13+FR!O13+DE!O13+GR!O13+HU!O13+IE!O13+IT!O13+LV!O13+LT!O13+LU!O13+MT!O13+NL!O13+PL!O13+PT!O13+RO!O13+SK!O13+SI!O13+ES!O13+SE!O13+UK!O13)</f>
        <v>1114.7359999999996</v>
      </c>
      <c r="P13" s="47">
        <f>IF((AT!P13+BE!P13+BG!P13+HR!P13+CY!P13+CZ!P13+DK!P13+EE!P13+FI!P13+FR!P13+DE!P13+GR!P13+HU!P13+IE!P13+IT!P13+LV!P13+LT!P13+LU!P13+MT!P13+NL!P13+PL!P13+PT!P13+RO!P13+SK!P13+SI!P13+ES!P13+SE!P13+UK!P13+CH!P13)=0," ",AT!P13+BE!P13+BG!P13+HR!P13+CY!P13+CZ!P13+DK!P13+EE!P13+FI!P13+FR!P13+DE!P13+GR!P13+HU!P13+IE!P13+IT!P13+LV!P13+LT!P13+LU!P13+MT!P13+NL!P13+PL!P13+PT!P13+RO!P13+SK!P13+SI!P13+ES!P13+SE!P13+UK!P13)</f>
        <v>43.443999999999996</v>
      </c>
      <c r="Q13" s="47">
        <f>IF((AT!Q13+BE!Q13+BG!Q13+HR!Q13+CY!Q13+CZ!Q13+DK!Q13+EE!Q13+FI!Q13+FR!Q13+DE!Q13+GR!Q13+HU!Q13+IE!Q13+IT!Q13+LV!Q13+LT!Q13+LU!Q13+MT!Q13+NL!Q13+PL!Q13+PT!Q13+RO!Q13+SK!Q13+SI!Q13+ES!Q13+SE!Q13+UK!Q13+CH!Q13)=0," ",AT!Q13+BE!Q13+BG!Q13+HR!Q13+CY!Q13+CZ!Q13+DK!Q13+EE!Q13+FI!Q13+FR!Q13+DE!Q13+GR!Q13+HU!Q13+IE!Q13+IT!Q13+LV!Q13+LT!Q13+LU!Q13+MT!Q13+NL!Q13+PL!Q13+PT!Q13+RO!Q13+SK!Q13+SI!Q13+ES!Q13+SE!Q13+UK!Q13)</f>
        <v>463.03300000000007</v>
      </c>
      <c r="R13" s="47">
        <f>IF((AT!R13+BE!R13+BG!R13+HR!R13+CY!R13+CZ!R13+DK!R13+EE!R13+FI!R13+FR!R13+DE!R13+GR!R13+HU!R13+IE!R13+IT!R13+LV!R13+LT!R13+LU!R13+MT!R13+NL!R13+PL!R13+PT!R13+RO!R13+SK!R13+SI!R13+ES!R13+SE!R13+UK!R13+CH!R13)=0," ",AT!R13+BE!R13+BG!R13+HR!R13+CY!R13+CZ!R13+DK!R13+EE!R13+FI!R13+FR!R13+DE!R13+GR!R13+HU!R13+IE!R13+IT!R13+LV!R13+LT!R13+LU!R13+MT!R13+NL!R13+PL!R13+PT!R13+RO!R13+SK!R13+SI!R13+ES!R13+SE!R13+UK!R13)</f>
        <v>247.67900000000003</v>
      </c>
      <c r="S13" s="47">
        <f>IF((AT!S13+BE!S13+BG!S13+HR!S13+CY!S13+CZ!S13+DK!S13+EE!S13+FI!S13+FR!S13+DE!S13+GR!S13+HU!S13+IE!S13+IT!S13+LV!S13+LT!S13+LU!S13+MT!S13+NL!S13+PL!S13+PT!S13+RO!S13+SK!S13+SI!S13+ES!S13+SE!S13+UK!S13+CH!S13)=0," ",AT!S13+BE!S13+BG!S13+HR!S13+CY!S13+CZ!S13+DK!S13+EE!S13+FI!S13+FR!S13+DE!S13+GR!S13+HU!S13+IE!S13+IT!S13+LV!S13+LT!S13+LU!S13+MT!S13+NL!S13+PL!S13+PT!S13+RO!S13+SK!S13+SI!S13+ES!S13+SE!S13+UK!S13)</f>
        <v>76.10199999999999</v>
      </c>
      <c r="T13" s="47">
        <f>IF((AT!T13+BE!T13+BG!T13+HR!T13+CY!T13+CZ!T13+DK!T13+EE!T13+FI!T13+FR!T13+DE!T13+GR!T13+HU!T13+IE!T13+IT!T13+LV!T13+LT!T13+LU!T13+MT!T13+NL!T13+PL!T13+PT!T13+RO!T13+SK!T13+SI!T13+ES!T13+SE!T13+UK!T13+CH!T13)=0," ",AT!T13+BE!T13+BG!T13+HR!T13+CY!T13+CZ!T13+DK!T13+EE!T13+FI!T13+FR!T13+DE!T13+GR!T13+HU!T13+IE!T13+IT!T13+LV!T13+LT!T13+LU!T13+MT!T13+NL!T13+PL!T13+PT!T13+RO!T13+SK!T13+SI!T13+ES!T13+SE!T13+UK!T13)</f>
        <v>233.48399999999998</v>
      </c>
      <c r="U13" s="47">
        <f>IF((AT!U13+BE!U13+BG!U13+HR!U13+CY!U13+CZ!U13+DK!U13+EE!U13+FI!U13+FR!U13+DE!U13+GR!U13+HU!U13+IE!U13+IT!U13+LV!U13+LT!U13+LU!U13+MT!U13+NL!U13+PL!U13+PT!U13+RO!U13+SK!U13+SI!U13+ES!U13+SE!U13+UK!U13+CH!U13)=0," ",AT!U13+BE!U13+BG!U13+HR!U13+CY!U13+CZ!U13+DK!U13+EE!U13+FI!U13+FR!U13+DE!U13+GR!U13+HU!U13+IE!U13+IT!U13+LV!U13+LT!U13+LU!U13+MT!U13+NL!U13+PL!U13+PT!U13+RO!U13+SK!U13+SI!U13+ES!U13+SE!U13+UK!U13)</f>
        <v>48.479000000000006</v>
      </c>
      <c r="V13" s="47">
        <f>IF((AT!V13+BE!V13+BG!V13+HR!V13+CY!V13+CZ!V13+DK!V13+EE!V13+FI!V13+FR!V13+DE!V13+GR!V13+HU!V13+IE!V13+IT!V13+LV!V13+LT!V13+LU!V13+MT!V13+NL!V13+PL!V13+PT!V13+RO!V13+SK!V13+SI!V13+ES!V13+SE!V13+UK!V13+CH!V13)=0," ",AT!V13+BE!V13+BG!V13+HR!V13+CY!V13+CZ!V13+DK!V13+EE!V13+FI!V13+FR!V13+DE!V13+GR!V13+HU!V13+IE!V13+IT!V13+LV!V13+LT!V13+LU!V13+MT!V13+NL!V13+PL!V13+PT!V13+RO!V13+SK!V13+SI!V13+ES!V13+SE!V13+UK!V13)</f>
        <v>2.5180000000000002</v>
      </c>
      <c r="W13" s="47">
        <f>IF((AT!W13+BE!W13+BG!W13+HR!W13+CY!W13+CZ!W13+DK!W13+EE!W13+FI!W13+FR!W13+DE!W13+GR!W13+HU!W13+IE!W13+IT!W13+LV!W13+LT!W13+LU!W13+MT!W13+NL!W13+PL!W13+PT!W13+RO!W13+SK!W13+SI!W13+ES!W13+SE!W13+UK!W13+CH!W13)=0," ",AT!W13+BE!W13+BG!W13+HR!W13+CY!W13+CZ!W13+DK!W13+EE!W13+FI!W13+FR!W13+DE!W13+GR!W13+HU!W13+IE!W13+IT!W13+LV!W13+LT!W13+LU!W13+MT!W13+NL!W13+PL!W13+PT!W13+RO!W13+SK!W13+SI!W13+ES!W13+SE!W13+UK!W13)</f>
        <v>266.99699999999996</v>
      </c>
      <c r="X13" s="47">
        <f>IF((AT!X13+BE!X13+BG!X13+HR!X13+CY!X13+CZ!X13+DK!X13+EE!X13+FI!X13+FR!X13+DE!X13+GR!X13+HU!X13+IE!X13+IT!X13+LV!X13+LT!X13+LU!X13+MT!X13+NL!X13+PL!X13+PT!X13+RO!X13+SK!X13+SI!X13+ES!X13+SE!X13+UK!X13+CH!X13)=0," ",AT!X13+BE!X13+BG!X13+HR!X13+CY!X13+CZ!X13+DK!X13+EE!X13+FI!X13+FR!X13+DE!X13+GR!X13+HU!X13+IE!X13+IT!X13+LV!X13+LT!X13+LU!X13+MT!X13+NL!X13+PL!X13+PT!X13+RO!X13+SK!X13+SI!X13+ES!X13+SE!X13+UK!X13)</f>
        <v>365.89800000000002</v>
      </c>
      <c r="Y13" s="47">
        <f>IF((AT!Y13+BE!Y13+BG!Y13+HR!Y13+CY!Y13+CZ!Y13+DK!Y13+EE!Y13+FI!Y13+FR!Y13+DE!Y13+GR!Y13+HU!Y13+IE!Y13+IT!Y13+LV!Y13+LT!Y13+LU!Y13+MT!Y13+NL!Y13+PL!Y13+PT!Y13+RO!Y13+SK!Y13+SI!Y13+ES!Y13+SE!Y13+UK!Y13+CH!Y13)=0," ",AT!Y13+BE!Y13+BG!Y13+HR!Y13+CY!Y13+CZ!Y13+DK!Y13+EE!Y13+FI!Y13+FR!Y13+DE!Y13+GR!Y13+HU!Y13+IE!Y13+IT!Y13+LV!Y13+LT!Y13+LU!Y13+MT!Y13+NL!Y13+PL!Y13+PT!Y13+RO!Y13+SK!Y13+SI!Y13+ES!Y13+SE!Y13+UK!Y13)</f>
        <v>297.64100000000002</v>
      </c>
      <c r="Z13" s="47">
        <f>IF((AT!Z13+BE!Z13+BG!Z13+HR!Z13+CY!Z13+CZ!Z13+DK!Z13+EE!Z13+FI!Z13+FR!Z13+DE!Z13+GR!Z13+HU!Z13+IE!Z13+IT!Z13+LV!Z13+LT!Z13+LU!Z13+MT!Z13+NL!Z13+PL!Z13+PT!Z13+RO!Z13+SK!Z13+SI!Z13+ES!Z13+SE!Z13+UK!Z13+CH!Z13)=0," ",AT!Z13+BE!Z13+BG!Z13+HR!Z13+CY!Z13+CZ!Z13+DK!Z13+EE!Z13+FI!Z13+FR!Z13+DE!Z13+GR!Z13+HU!Z13+IE!Z13+IT!Z13+LV!Z13+LT!Z13+LU!Z13+MT!Z13+NL!Z13+PL!Z13+PT!Z13+RO!Z13+SK!Z13+SI!Z13+ES!Z13+SE!Z13+UK!Z13)</f>
        <v>149.72900000000001</v>
      </c>
      <c r="AA13" s="47">
        <f>IF((AT!AA13+BE!AA13+BG!AA13+HR!AA13+CY!AA13+CZ!AA13+DK!AA13+EE!AA13+FI!AA13+FR!AA13+DE!AA13+GR!AA13+HU!AA13+IE!AA13+IT!AA13+LV!AA13+LT!AA13+LU!AA13+MT!AA13+NL!AA13+PL!AA13+PT!AA13+RO!AA13+SK!AA13+SI!AA13+ES!AA13+SE!AA13+UK!AA13+CH!AA13)=0," ",AT!AA13+BE!AA13+BG!AA13+HR!AA13+CY!AA13+CZ!AA13+DK!AA13+EE!AA13+FI!AA13+FR!AA13+DE!AA13+GR!AA13+HU!AA13+IE!AA13+IT!AA13+LV!AA13+LT!AA13+LU!AA13+MT!AA13+NL!AA13+PL!AA13+PT!AA13+RO!AA13+SK!AA13+SI!AA13+ES!AA13+SE!AA13+UK!AA13)</f>
        <v>25.795000000000002</v>
      </c>
      <c r="AB13" s="47">
        <f>IF((AT!AB13+BE!AB13+BG!AB13+HR!AB13+CY!AB13+CZ!AB13+DK!AB13+EE!AB13+FI!AB13+FR!AB13+DE!AB13+GR!AB13+HU!AB13+IE!AB13+IT!AB13+LV!AB13+LT!AB13+LU!AB13+MT!AB13+NL!AB13+PL!AB13+PT!AB13+RO!AB13+SK!AB13+SI!AB13+ES!AB13+SE!AB13+UK!AB13+CH!AB13)=0," ",AT!AB13+BE!AB13+BG!AB13+HR!AB13+CY!AB13+CZ!AB13+DK!AB13+EE!AB13+FI!AB13+FR!AB13+DE!AB13+GR!AB13+HU!AB13+IE!AB13+IT!AB13+LV!AB13+LT!AB13+LU!AB13+MT!AB13+NL!AB13+PL!AB13+PT!AB13+RO!AB13+SK!AB13+SI!AB13+ES!AB13+SE!AB13+UK!AB13)</f>
        <v>8.6760000000000002</v>
      </c>
      <c r="AC13" s="47" t="str">
        <f>IF((AT!AC13+BE!AC13+BG!AC13+HR!AC13+CY!AC13+CZ!AC13+DK!AC13+EE!AC13+FI!AC13+FR!AC13+DE!AC13+GR!AC13+HU!AC13+IE!AC13+IT!AC13+LV!AC13+LT!AC13+LU!AC13+MT!AC13+NL!AC13+PL!AC13+PT!AC13+RO!AC13+SK!AC13+SI!AC13+ES!AC13+SE!AC13+UK!AC13+CH!AC13)=0," ",AT!AC13+BE!AC13+BG!AC13+HR!AC13+CY!AC13+CZ!AC13+DK!AC13+EE!AC13+FI!AC13+FR!AC13+DE!AC13+GR!AC13+HU!AC13+IE!AC13+IT!AC13+LV!AC13+LT!AC13+LU!AC13+MT!AC13+NL!AC13+PL!AC13+PT!AC13+RO!AC13+SK!AC13+SI!AC13+ES!AC13+SE!AC13+UK!AC13)</f>
        <v xml:space="preserve"> </v>
      </c>
      <c r="AD13" s="47">
        <f>IF((AT!AD13+BE!AD13+BG!AD13+HR!AD13+CY!AD13+CZ!AD13+DK!AD13+EE!AD13+FI!AD13+FR!AD13+DE!AD13+GR!AD13+HU!AD13+IE!AD13+IT!AD13+LV!AD13+LT!AD13+LU!AD13+MT!AD13+NL!AD13+PL!AD13+PT!AD13+RO!AD13+SK!AD13+SI!AD13+ES!AD13+SE!AD13+UK!AD13+CH!AD13)=0," ",AT!AD13+BE!AD13+BG!AD13+HR!AD13+CY!AD13+CZ!AD13+DK!AD13+EE!AD13+FI!AD13+FR!AD13+DE!AD13+GR!AD13+HU!AD13+IE!AD13+IT!AD13+LV!AD13+LT!AD13+LU!AD13+MT!AD13+NL!AD13+PL!AD13+PT!AD13+RO!AD13+SK!AD13+SI!AD13+ES!AD13+SE!AD13+UK!AD13)</f>
        <v>2423.8040000000001</v>
      </c>
      <c r="AE13" s="47">
        <f>IF((AT!AE13+BE!AE13+BG!AE13+HR!AE13+CY!AE13+CZ!AE13+DK!AE13+EE!AE13+FI!AE13+FR!AE13+DE!AE13+GR!AE13+HU!AE13+IE!AE13+IT!AE13+LV!AE13+LT!AE13+LU!AE13+MT!AE13+NL!AE13+PL!AE13+PT!AE13+RO!AE13+SK!AE13+SI!AE13+ES!AE13+SE!AE13+UK!AE13+CH!AE13)=0," ",AT!AE13+BE!AE13+BG!AE13+HR!AE13+CY!AE13+CZ!AE13+DK!AE13+EE!AE13+FI!AE13+FR!AE13+DE!AE13+GR!AE13+HU!AE13+IE!AE13+IT!AE13+LV!AE13+LT!AE13+LU!AE13+MT!AE13+NL!AE13+PL!AE13+PT!AE13+RO!AE13+SK!AE13+SI!AE13+ES!AE13+SE!AE13+UK!AE13)</f>
        <v>731.4670000000001</v>
      </c>
      <c r="AF13" s="47">
        <f>IF((AT!AF13+BE!AF13+BG!AF13+HR!AF13+CY!AF13+CZ!AF13+DK!AF13+EE!AF13+FI!AF13+FR!AF13+DE!AF13+GR!AF13+HU!AF13+IE!AF13+IT!AF13+LV!AF13+LT!AF13+LU!AF13+MT!AF13+NL!AF13+PL!AF13+PT!AF13+RO!AF13+SK!AF13+SI!AF13+ES!AF13+SE!AF13+UK!AF13+CH!AF13)=0," ",AT!AF13+BE!AF13+BG!AF13+HR!AF13+CY!AF13+CZ!AF13+DK!AF13+EE!AF13+FI!AF13+FR!AF13+DE!AF13+GR!AF13+HU!AF13+IE!AF13+IT!AF13+LV!AF13+LT!AF13+LU!AF13+MT!AF13+NL!AF13+PL!AF13+PT!AF13+RO!AF13+SK!AF13+SI!AF13+ES!AF13+SE!AF13+UK!AF13)</f>
        <v>190.58700000000002</v>
      </c>
      <c r="AG13" s="47">
        <f>IF((AT!AG13+BE!AG13+BG!AG13+HR!AG13+CY!AG13+CZ!AG13+DK!AG13+EE!AG13+FI!AG13+FR!AG13+DE!AG13+GR!AG13+HU!AG13+IE!AG13+IT!AG13+LV!AG13+LT!AG13+LU!AG13+MT!AG13+NL!AG13+PL!AG13+PT!AG13+RO!AG13+SK!AG13+SI!AG13+ES!AG13+SE!AG13+UK!AG13+CH!AG13)=0," ",AT!AG13+BE!AG13+BG!AG13+HR!AG13+CY!AG13+CZ!AG13+DK!AG13+EE!AG13+FI!AG13+FR!AG13+DE!AG13+GR!AG13+HU!AG13+IE!AG13+IT!AG13+LV!AG13+LT!AG13+LU!AG13+MT!AG13+NL!AG13+PL!AG13+PT!AG13+RO!AG13+SK!AG13+SI!AG13+ES!AG13+SE!AG13+UK!AG13)</f>
        <v>1014.5550000000003</v>
      </c>
      <c r="AH13" s="47">
        <f>IF((AT!AH13+BE!AH13+BG!AH13+HR!AH13+CY!AH13+CZ!AH13+DK!AH13+EE!AH13+FI!AH13+FR!AH13+DE!AH13+GR!AH13+HU!AH13+IE!AH13+IT!AH13+LV!AH13+LT!AH13+LU!AH13+MT!AH13+NL!AH13+PL!AH13+PT!AH13+RO!AH13+SK!AH13+SI!AH13+ES!AH13+SE!AH13+UK!AH13+CH!AH13)=0," ",AT!AH13+BE!AH13+BG!AH13+HR!AH13+CY!AH13+CZ!AH13+DK!AH13+EE!AH13+FI!AH13+FR!AH13+DE!AH13+GR!AH13+HU!AH13+IE!AH13+IT!AH13+LV!AH13+LT!AH13+LU!AH13+MT!AH13+NL!AH13+PL!AH13+PT!AH13+RO!AH13+SK!AH13+SI!AH13+ES!AH13+SE!AH13+UK!AH13)</f>
        <v>6.6719999999999997</v>
      </c>
      <c r="AI13" s="47">
        <f>IF((AT!AI13+BE!AI13+BG!AI13+HR!AI13+CY!AI13+CZ!AI13+DK!AI13+EE!AI13+FI!AI13+FR!AI13+DE!AI13+GR!AI13+HU!AI13+IE!AI13+IT!AI13+LV!AI13+LT!AI13+LU!AI13+MT!AI13+NL!AI13+PL!AI13+PT!AI13+RO!AI13+SK!AI13+SI!AI13+ES!AI13+SE!AI13+UK!AI13+CH!AI13)=0," ",AT!AI13+BE!AI13+BG!AI13+HR!AI13+CY!AI13+CZ!AI13+DK!AI13+EE!AI13+FI!AI13+FR!AI13+DE!AI13+GR!AI13+HU!AI13+IE!AI13+IT!AI13+LV!AI13+LT!AI13+LU!AI13+MT!AI13+NL!AI13+PL!AI13+PT!AI13+RO!AI13+SK!AI13+SI!AI13+ES!AI13+SE!AI13+UK!AI13)</f>
        <v>354.16899999999998</v>
      </c>
      <c r="AJ13" s="47">
        <f>IF((AT!AJ13+BE!AJ13+BG!AJ13+HR!AJ13+CY!AJ13+CZ!AJ13+DK!AJ13+EE!AJ13+FI!AJ13+FR!AJ13+DE!AJ13+GR!AJ13+HU!AJ13+IE!AJ13+IT!AJ13+LV!AJ13+LT!AJ13+LU!AJ13+MT!AJ13+NL!AJ13+PL!AJ13+PT!AJ13+RO!AJ13+SK!AJ13+SI!AJ13+ES!AJ13+SE!AJ13+UK!AJ13+CH!AJ13)=0," ",AT!AJ13+BE!AJ13+BG!AJ13+HR!AJ13+CY!AJ13+CZ!AJ13+DK!AJ13+EE!AJ13+FI!AJ13+FR!AJ13+DE!AJ13+GR!AJ13+HU!AJ13+IE!AJ13+IT!AJ13+LV!AJ13+LT!AJ13+LU!AJ13+MT!AJ13+NL!AJ13+PL!AJ13+PT!AJ13+RO!AJ13+SK!AJ13+SI!AJ13+ES!AJ13+SE!AJ13+UK!AJ13)</f>
        <v>82.078000000000003</v>
      </c>
      <c r="AK13" s="47">
        <f>IF((AT!AK13+BE!AK13+BG!AK13+HR!AK13+CY!AK13+CZ!AK13+DK!AK13+EE!AK13+FI!AK13+FR!AK13+DE!AK13+GR!AK13+HU!AK13+IE!AK13+IT!AK13+LV!AK13+LT!AK13+LU!AK13+MT!AK13+NL!AK13+PL!AK13+PT!AK13+RO!AK13+SK!AK13+SI!AK13+ES!AK13+SE!AK13+UK!AK13+CH!AK13)=0," ",AT!AK13+BE!AK13+BG!AK13+HR!AK13+CY!AK13+CZ!AK13+DK!AK13+EE!AK13+FI!AK13+FR!AK13+DE!AK13+GR!AK13+HU!AK13+IE!AK13+IT!AK13+LV!AK13+LT!AK13+LU!AK13+MT!AK13+NL!AK13+PL!AK13+PT!AK13+RO!AK13+SK!AK13+SI!AK13+ES!AK13+SE!AK13+UK!AK13)</f>
        <v>44.277000000000001</v>
      </c>
      <c r="AL13" s="47" t="str">
        <f>IF((AT!AL13+BE!AL13+BG!AL13+HR!AL13+CY!AL13+CZ!AL13+DK!AL13+EE!AL13+FI!AL13+FR!AL13+DE!AL13+GR!AL13+HU!AL13+IE!AL13+IT!AL13+LV!AL13+LT!AL13+LU!AL13+MT!AL13+NL!AL13+PL!AL13+PT!AL13+RO!AL13+SK!AL13+SI!AL13+ES!AL13+SE!AL13+UK!AL13+CH!AL13)=0," ",AT!AL13+BE!AL13+BG!AL13+HR!AL13+CY!AL13+CZ!AL13+DK!AL13+EE!AL13+FI!AL13+FR!AL13+DE!AL13+GR!AL13+HU!AL13+IE!AL13+IT!AL13+LV!AL13+LT!AL13+LU!AL13+MT!AL13+NL!AL13+PL!AL13+PT!AL13+RO!AL13+SK!AL13+SI!AL13+ES!AL13+SE!AL13+UK!AL13)</f>
        <v xml:space="preserve"> </v>
      </c>
      <c r="AM13" s="47">
        <f>IF((AT!AM13+BE!AM13+BG!AM13+HR!AM13+CY!AM13+CZ!AM13+DK!AM13+EE!AM13+FI!AM13+FR!AM13+DE!AM13+GR!AM13+HU!AM13+IE!AM13+IT!AM13+LV!AM13+LT!AM13+LU!AM13+MT!AM13+NL!AM13+PL!AM13+PT!AM13+RO!AM13+SK!AM13+SI!AM13+ES!AM13+SE!AM13+UK!AM13+CH!AM13)=0," ",AT!AM13+BE!AM13+BG!AM13+HR!AM13+CY!AM13+CZ!AM13+DK!AM13+EE!AM13+FI!AM13+FR!AM13+DE!AM13+GR!AM13+HU!AM13+IE!AM13+IT!AM13+LV!AM13+LT!AM13+LU!AM13+MT!AM13+NL!AM13+PL!AM13+PT!AM13+RO!AM13+SK!AM13+SI!AM13+ES!AM13+SE!AM13+UK!AM13)</f>
        <v>3222.146999999999</v>
      </c>
      <c r="AN13" s="47">
        <f>IF((AT!AN13+BE!AN13+BG!AN13+HR!AN13+CY!AN13+CZ!AN13+DK!AN13+EE!AN13+FI!AN13+FR!AN13+DE!AN13+GR!AN13+HU!AN13+IE!AN13+IT!AN13+LV!AN13+LT!AN13+LU!AN13+MT!AN13+NL!AN13+PL!AN13+PT!AN13+RO!AN13+SK!AN13+SI!AN13+ES!AN13+SE!AN13+UK!AN13+CH!AN13)=0," ",AT!AN13+BE!AN13+BG!AN13+HR!AN13+CY!AN13+CZ!AN13+DK!AN13+EE!AN13+FI!AN13+FR!AN13+DE!AN13+GR!AN13+HU!AN13+IE!AN13+IT!AN13+LV!AN13+LT!AN13+LU!AN13+MT!AN13+NL!AN13+PL!AN13+PT!AN13+RO!AN13+SK!AN13+SI!AN13+ES!AN13+SE!AN13+UK!AN13)</f>
        <v>822.053</v>
      </c>
      <c r="AO13" s="47">
        <f>IF((AT!AO13+BE!AO13+BG!AO13+HR!AO13+CY!AO13+CZ!AO13+DK!AO13+EE!AO13+FI!AO13+FR!AO13+DE!AO13+GR!AO13+HU!AO13+IE!AO13+IT!AO13+LV!AO13+LT!AO13+LU!AO13+MT!AO13+NL!AO13+PL!AO13+PT!AO13+RO!AO13+SK!AO13+SI!AO13+ES!AO13+SE!AO13+UK!AO13+CH!AO13)=0," ",AT!AO13+BE!AO13+BG!AO13+HR!AO13+CY!AO13+CZ!AO13+DK!AO13+EE!AO13+FI!AO13+FR!AO13+DE!AO13+GR!AO13+HU!AO13+IE!AO13+IT!AO13+LV!AO13+LT!AO13+LU!AO13+MT!AO13+NL!AO13+PL!AO13+PT!AO13+RO!AO13+SK!AO13+SI!AO13+ES!AO13+SE!AO13+UK!AO13)</f>
        <v>98.942000000000021</v>
      </c>
      <c r="AP13" s="47">
        <f>IF((AT!AP13+BE!AP13+BG!AP13+HR!AP13+CY!AP13+CZ!AP13+DK!AP13+EE!AP13+FI!AP13+FR!AP13+DE!AP13+GR!AP13+HU!AP13+IE!AP13+IT!AP13+LV!AP13+LT!AP13+LU!AP13+MT!AP13+NL!AP13+PL!AP13+PT!AP13+RO!AP13+SK!AP13+SI!AP13+ES!AP13+SE!AP13+UK!AP13+CH!AP13)=0," ",AT!AP13+BE!AP13+BG!AP13+HR!AP13+CY!AP13+CZ!AP13+DK!AP13+EE!AP13+FI!AP13+FR!AP13+DE!AP13+GR!AP13+HU!AP13+IE!AP13+IT!AP13+LV!AP13+LT!AP13+LU!AP13+MT!AP13+NL!AP13+PL!AP13+PT!AP13+RO!AP13+SK!AP13+SI!AP13+ES!AP13+SE!AP13+UK!AP13)</f>
        <v>758.15</v>
      </c>
      <c r="AQ13" s="47">
        <f>IF((AT!AQ13+BE!AQ13+BG!AQ13+HR!AQ13+CY!AQ13+CZ!AQ13+DK!AQ13+EE!AQ13+FI!AQ13+FR!AQ13+DE!AQ13+GR!AQ13+HU!AQ13+IE!AQ13+IT!AQ13+LV!AQ13+LT!AQ13+LU!AQ13+MT!AQ13+NL!AQ13+PL!AQ13+PT!AQ13+RO!AQ13+SK!AQ13+SI!AQ13+ES!AQ13+SE!AQ13+UK!AQ13+CH!AQ13)=0," ",AT!AQ13+BE!AQ13+BG!AQ13+HR!AQ13+CY!AQ13+CZ!AQ13+DK!AQ13+EE!AQ13+FI!AQ13+FR!AQ13+DE!AQ13+GR!AQ13+HU!AQ13+IE!AQ13+IT!AQ13+LV!AQ13+LT!AQ13+LU!AQ13+MT!AQ13+NL!AQ13+PL!AQ13+PT!AQ13+RO!AQ13+SK!AQ13+SI!AQ13+ES!AQ13+SE!AQ13+UK!AQ13)</f>
        <v>894.01</v>
      </c>
      <c r="AR13" s="47">
        <f>IF((AT!AR13+BE!AR13+BG!AR13+HR!AR13+CY!AR13+CZ!AR13+DK!AR13+EE!AR13+FI!AR13+FR!AR13+DE!AR13+GR!AR13+HU!AR13+IE!AR13+IT!AR13+LV!AR13+LT!AR13+LU!AR13+MT!AR13+NL!AR13+PL!AR13+PT!AR13+RO!AR13+SK!AR13+SI!AR13+ES!AR13+SE!AR13+UK!AR13+CH!AR13)=0," ",AT!AR13+BE!AR13+BG!AR13+HR!AR13+CY!AR13+CZ!AR13+DK!AR13+EE!AR13+FI!AR13+FR!AR13+DE!AR13+GR!AR13+HU!AR13+IE!AR13+IT!AR13+LV!AR13+LT!AR13+LU!AR13+MT!AR13+NL!AR13+PL!AR13+PT!AR13+RO!AR13+SK!AR13+SI!AR13+ES!AR13+SE!AR13+UK!AR13)</f>
        <v>627.36099999999999</v>
      </c>
      <c r="AS13" s="47">
        <f>IF((AT!AS13+BE!AS13+BG!AS13+HR!AS13+CY!AS13+CZ!AS13+DK!AS13+EE!AS13+FI!AS13+FR!AS13+DE!AS13+GR!AS13+HU!AS13+IE!AS13+IT!AS13+LV!AS13+LT!AS13+LU!AS13+MT!AS13+NL!AS13+PL!AS13+PT!AS13+RO!AS13+SK!AS13+SI!AS13+ES!AS13+SE!AS13+UK!AS13+CH!AS13)=0," ",AT!AS13+BE!AS13+BG!AS13+HR!AS13+CY!AS13+CZ!AS13+DK!AS13+EE!AS13+FI!AS13+FR!AS13+DE!AS13+GR!AS13+HU!AS13+IE!AS13+IT!AS13+LV!AS13+LT!AS13+LU!AS13+MT!AS13+NL!AS13+PL!AS13+PT!AS13+RO!AS13+SK!AS13+SI!AS13+ES!AS13+SE!AS13+UK!AS13)</f>
        <v>17.689</v>
      </c>
      <c r="AT13" s="47">
        <f>IF((AT!AT13+BE!AT13+BG!AT13+HR!AT13+CY!AT13+CZ!AT13+DK!AT13+EE!AT13+FI!AT13+FR!AT13+DE!AT13+GR!AT13+HU!AT13+IE!AT13+IT!AT13+LV!AT13+LT!AT13+LU!AT13+MT!AT13+NL!AT13+PL!AT13+PT!AT13+RO!AT13+SK!AT13+SI!AT13+ES!AT13+SE!AT13+UK!AT13+CH!AT13)=0," ",AT!AT13+BE!AT13+BG!AT13+HR!AT13+CY!AT13+CZ!AT13+DK!AT13+EE!AT13+FI!AT13+FR!AT13+DE!AT13+GR!AT13+HU!AT13+IE!AT13+IT!AT13+LV!AT13+LT!AT13+LU!AT13+MT!AT13+NL!AT13+PL!AT13+PT!AT13+RO!AT13+SK!AT13+SI!AT13+ES!AT13+SE!AT13+UK!AT13)</f>
        <v>3.9419999999999749</v>
      </c>
      <c r="AU13" s="47" t="str">
        <f>IF((AT!AU13+BE!AU13+BG!AU13+HR!AU13+CY!AU13+CZ!AU13+DK!AU13+EE!AU13+FI!AU13+FR!AU13+DE!AU13+GR!AU13+HU!AU13+IE!AU13+IT!AU13+LV!AU13+LT!AU13+LU!AU13+MT!AU13+NL!AU13+PL!AU13+PT!AU13+RO!AU13+SK!AU13+SI!AU13+ES!AU13+SE!AU13+UK!AU13+CH!AU13)=0," ",AT!AU13+BE!AU13+BG!AU13+HR!AU13+CY!AU13+CZ!AU13+DK!AU13+EE!AU13+FI!AU13+FR!AU13+DE!AU13+GR!AU13+HU!AU13+IE!AU13+IT!AU13+LV!AU13+LT!AU13+LU!AU13+MT!AU13+NL!AU13+PL!AU13+PT!AU13+RO!AU13+SK!AU13+SI!AU13+ES!AU13+SE!AU13+UK!AU13)</f>
        <v xml:space="preserve"> </v>
      </c>
      <c r="AV13" s="47" t="str">
        <f>IF((AT!AV13+BE!AV13+BG!AV13+HR!AV13+CY!AV13+CZ!AV13+DK!AV13+EE!AV13+FI!AV13+FR!AV13+DE!AV13+GR!AV13+HU!AV13+IE!AV13+IT!AV13+LV!AV13+LT!AV13+LU!AV13+MT!AV13+NL!AV13+PL!AV13+PT!AV13+RO!AV13+SK!AV13+SI!AV13+ES!AV13+SE!AV13+UK!AV13+CH!AV13)=0," ",AT!AV13+BE!AV13+BG!AV13+HR!AV13+CY!AV13+CZ!AV13+DK!AV13+EE!AV13+FI!AV13+FR!AV13+DE!AV13+GR!AV13+HU!AV13+IE!AV13+IT!AV13+LV!AV13+LT!AV13+LU!AV13+MT!AV13+NL!AV13+PL!AV13+PT!AV13+RO!AV13+SK!AV13+SI!AV13+ES!AV13+SE!AV13+UK!AV13)</f>
        <v xml:space="preserve"> </v>
      </c>
      <c r="AW13" s="47" t="str">
        <f>IF((AT!AW13+BE!AW13+BG!AW13+HR!AW13+CY!AW13+CZ!AW13+DK!AW13+EE!AW13+FI!AW13+FR!AW13+DE!AW13+GR!AW13+HU!AW13+IE!AW13+IT!AW13+LV!AW13+LT!AW13+LU!AW13+MT!AW13+NL!AW13+PL!AW13+PT!AW13+RO!AW13+SK!AW13+SI!AW13+ES!AW13+SE!AW13+UK!AW13+CH!AW13)=0," ",AT!AW13+BE!AW13+BG!AW13+HR!AW13+CY!AW13+CZ!AW13+DK!AW13+EE!AW13+FI!AW13+FR!AW13+DE!AW13+GR!AW13+HU!AW13+IE!AW13+IT!AW13+LV!AW13+LT!AW13+LU!AW13+MT!AW13+NL!AW13+PL!AW13+PT!AW13+RO!AW13+SK!AW13+SI!AW13+ES!AW13+SE!AW13+UK!AW13)</f>
        <v xml:space="preserve"> </v>
      </c>
      <c r="AX13" s="47" t="str">
        <f>IF((AT!AX13+BE!AX13+BG!AX13+HR!AX13+CY!AX13+CZ!AX13+DK!AX13+EE!AX13+FI!AX13+FR!AX13+DE!AX13+GR!AX13+HU!AX13+IE!AX13+IT!AX13+LV!AX13+LT!AX13+LU!AX13+MT!AX13+NL!AX13+PL!AX13+PT!AX13+RO!AX13+SK!AX13+SI!AX13+ES!AX13+SE!AX13+UK!AX13+CH!AX13)=0," ",AT!AX13+BE!AX13+BG!AX13+HR!AX13+CY!AX13+CZ!AX13+DK!AX13+EE!AX13+FI!AX13+FR!AX13+DE!AX13+GR!AX13+HU!AX13+IE!AX13+IT!AX13+LV!AX13+LT!AX13+LU!AX13+MT!AX13+NL!AX13+PL!AX13+PT!AX13+RO!AX13+SK!AX13+SI!AX13+ES!AX13+SE!AX13+UK!AX13)</f>
        <v xml:space="preserve"> </v>
      </c>
      <c r="AY13" s="47" t="str">
        <f>IF((AT!AY13+BE!AY13+BG!AY13+HR!AY13+CY!AY13+CZ!AY13+DK!AY13+EE!AY13+FI!AY13+FR!AY13+DE!AY13+GR!AY13+HU!AY13+IE!AY13+IT!AY13+LV!AY13+LT!AY13+LU!AY13+MT!AY13+NL!AY13+PL!AY13+PT!AY13+RO!AY13+SK!AY13+SI!AY13+ES!AY13+SE!AY13+UK!AY13+CH!AY13)=0," ",AT!AY13+BE!AY13+BG!AY13+HR!AY13+CY!AY13+CZ!AY13+DK!AY13+EE!AY13+FI!AY13+FR!AY13+DE!AY13+GR!AY13+HU!AY13+IE!AY13+IT!AY13+LV!AY13+LT!AY13+LU!AY13+MT!AY13+NL!AY13+PL!AY13+PT!AY13+RO!AY13+SK!AY13+SI!AY13+ES!AY13+SE!AY13+UK!AY13)</f>
        <v xml:space="preserve"> </v>
      </c>
      <c r="AZ13" s="47" t="str">
        <f>IF((AT!AZ13+BE!AZ13+BG!AZ13+HR!AZ13+CY!AZ13+CZ!AZ13+DK!AZ13+EE!AZ13+FI!AZ13+FR!AZ13+DE!AZ13+GR!AZ13+HU!AZ13+IE!AZ13+IT!AZ13+LV!AZ13+LT!AZ13+LU!AZ13+MT!AZ13+NL!AZ13+PL!AZ13+PT!AZ13+RO!AZ13+SK!AZ13+SI!AZ13+ES!AZ13+SE!AZ13+UK!AZ13+CH!AZ13)=0," ",AT!AZ13+BE!AZ13+BG!AZ13+HR!AZ13+CY!AZ13+CZ!AZ13+DK!AZ13+EE!AZ13+FI!AZ13+FR!AZ13+DE!AZ13+GR!AZ13+HU!AZ13+IE!AZ13+IT!AZ13+LV!AZ13+LT!AZ13+LU!AZ13+MT!AZ13+NL!AZ13+PL!AZ13+PT!AZ13+RO!AZ13+SK!AZ13+SI!AZ13+ES!AZ13+SE!AZ13+UK!AZ13)</f>
        <v xml:space="preserve"> </v>
      </c>
      <c r="BA13" s="47" t="str">
        <f>IF((AT!BA13+BE!BA13+BG!BA13+HR!BA13+CY!BA13+CZ!BA13+DK!BA13+EE!BA13+FI!BA13+FR!BA13+DE!BA13+GR!BA13+HU!BA13+IE!BA13+IT!BA13+LV!BA13+LT!BA13+LU!BA13+MT!BA13+NL!BA13+PL!BA13+PT!BA13+RO!BA13+SK!BA13+SI!BA13+ES!BA13+SE!BA13+UK!BA13+CH!BA13)=0," ",AT!BA13+BE!BA13+BG!BA13+HR!BA13+CY!BA13+CZ!BA13+DK!BA13+EE!BA13+FI!BA13+FR!BA13+DE!BA13+GR!BA13+HU!BA13+IE!BA13+IT!BA13+LV!BA13+LT!BA13+LU!BA13+MT!BA13+NL!BA13+PL!BA13+PT!BA13+RO!BA13+SK!BA13+SI!BA13+ES!BA13+SE!BA13+UK!BA13)</f>
        <v xml:space="preserve"> </v>
      </c>
      <c r="BB13" s="47" t="str">
        <f>IF((AT!BB13+BE!BB13+BG!BB13+HR!BB13+CY!BB13+CZ!BB13+DK!BB13+EE!BB13+FI!BB13+FR!BB13+DE!BB13+GR!BB13+HU!BB13+IE!BB13+IT!BB13+LV!BB13+LT!BB13+LU!BB13+MT!BB13+NL!BB13+PL!BB13+PT!BB13+RO!BB13+SK!BB13+SI!BB13+ES!BB13+SE!BB13+UK!BB13+CH!BB13)=0," ",AT!BB13+BE!BB13+BG!BB13+HR!BB13+CY!BB13+CZ!BB13+DK!BB13+EE!BB13+FI!BB13+FR!BB13+DE!BB13+GR!BB13+HU!BB13+IE!BB13+IT!BB13+LV!BB13+LT!BB13+LU!BB13+MT!BB13+NL!BB13+PL!BB13+PT!BB13+RO!BB13+SK!BB13+SI!BB13+ES!BB13+SE!BB13+UK!BB13)</f>
        <v xml:space="preserve"> </v>
      </c>
      <c r="BC13" s="47" t="str">
        <f>IF((AT!BC13+BE!BC13+BG!BC13+HR!BC13+CY!BC13+CZ!BC13+DK!BC13+EE!BC13+FI!BC13+FR!BC13+DE!BC13+GR!BC13+HU!BC13+IE!BC13+IT!BC13+LV!BC13+LT!BC13+LU!BC13+MT!BC13+NL!BC13+PL!BC13+PT!BC13+RO!BC13+SK!BC13+SI!BC13+ES!BC13+SE!BC13+UK!BC13+CH!BC13)=0," ",AT!BC13+BE!BC13+BG!BC13+HR!BC13+CY!BC13+CZ!BC13+DK!BC13+EE!BC13+FI!BC13+FR!BC13+DE!BC13+GR!BC13+HU!BC13+IE!BC13+IT!BC13+LV!BC13+LT!BC13+LU!BC13+MT!BC13+NL!BC13+PL!BC13+PT!BC13+RO!BC13+SK!BC13+SI!BC13+ES!BC13+SE!BC13+UK!BC13)</f>
        <v xml:space="preserve"> </v>
      </c>
      <c r="BD13" s="47" t="str">
        <f>IF((AT!BD13+BE!BD13+BG!BD13+HR!BD13+CY!BD13+CZ!BD13+DK!BD13+EE!BD13+FI!BD13+FR!BD13+DE!BD13+GR!BD13+HU!BD13+IE!BD13+IT!BD13+LV!BD13+LT!BD13+LU!BD13+MT!BD13+NL!BD13+PL!BD13+PT!BD13+RO!BD13+SK!BD13+SI!BD13+ES!BD13+SE!BD13+UK!BD13+CH!BD13)=0," ",AT!BD13+BE!BD13+BG!BD13+HR!BD13+CY!BD13+CZ!BD13+DK!BD13+EE!BD13+FI!BD13+FR!BD13+DE!BD13+GR!BD13+HU!BD13+IE!BD13+IT!BD13+LV!BD13+LT!BD13+LU!BD13+MT!BD13+NL!BD13+PL!BD13+PT!BD13+RO!BD13+SK!BD13+SI!BD13+ES!BD13+SE!BD13+UK!BD13)</f>
        <v xml:space="preserve"> </v>
      </c>
      <c r="BE13" s="47">
        <v>135.73672944139486</v>
      </c>
      <c r="BF13" s="47">
        <v>2321.5625492660356</v>
      </c>
      <c r="BG13" s="47" t="str">
        <f>IF((AT!BG13+BE!BG13+BG!BG13+HR!BG13+CY!BG13+CZ!BG13+DK!BG13+EE!BG13+FI!BG13+FR!BG13+DE!BG13+GR!BG13+HU!BG13+IE!BG13+IT!BG13+LV!BG13+LT!BG13+LU!BG13+MT!BG13+NL!BG13+PL!BG13+PT!BG13+RO!BG13+SK!BG13+SI!BG13+ES!BG13+SE!BG13+UK!BG13+CH!BG13)=0," ",AT!BG13+BE!BG13+BG!BG13+HR!BG13+CY!BG13+CZ!BG13+DK!BG13+EE!BG13+FI!BG13+FR!BG13+DE!BG13+GR!BG13+HU!BG13+IE!BG13+IT!BG13+LV!BG13+LT!BG13+LU!BG13+MT!BG13+NL!BG13+PL!BG13+PT!BG13+RO!BG13+SK!BG13+SI!BG13+ES!BG13+SE!BG13+UK!BG13)</f>
        <v xml:space="preserve"> </v>
      </c>
      <c r="BH13" s="47"/>
      <c r="BI13" s="47"/>
      <c r="BJ13" s="47"/>
      <c r="BK13" s="47"/>
      <c r="BL13" s="47" t="str">
        <f>IF((AT!BL13+BE!BL13+BG!BL13+HR!BL13+CY!BL13+CZ!BL13+DK!BL13+EE!BL13+FI!BL13+FR!BL13+DE!BL13+GR!BL13+HU!BL13+IE!BL13+IT!BL13+LV!BL13+LT!BL13+LU!BL13+MT!BL13+NL!BL13+PL!BL13+PT!BL13+RO!BL13+SK!BL13+SI!BL13+ES!BL13+SE!BL13+UK!BL13+CH!BL13)=0," ",AT!BL13+BE!BL13+BG!BL13+HR!BL13+CY!BL13+CZ!BL13+DK!BL13+EE!BL13+FI!BL13+FR!BL13+DE!BL13+GR!BL13+HU!BL13+IE!BL13+IT!BL13+LV!BL13+LT!BL13+LU!BL13+MT!BL13+NL!BL13+PL!BL13+PT!BL13+RO!BL13+SK!BL13+SI!BL13+ES!BL13+SE!BL13+UK!BL13)</f>
        <v xml:space="preserve"> </v>
      </c>
      <c r="BM13" s="47">
        <f>IF((AT!BM13+BE!BM13+BG!BM13+HR!BM13+CY!BM13+CZ!BM13+DK!BM13+EE!BM13+FI!BM13+FR!BM13+DE!BM13+GR!BM13+HU!BM13+IE!BM13+IT!BM13+LV!BM13+LT!BM13+LU!BM13+MT!BM13+NL!BM13+PL!BM13+PT!BM13+RO!BM13+SK!BM13+SI!BM13+ES!BM13+SE!BM13+UK!BM13+CH!BM13)=0," ",AT!BM13+BE!BM13+BG!BM13+HR!BM13+CY!BM13+CZ!BM13+DK!BM13+EE!BM13+FI!BM13+FR!BM13+DE!BM13+GR!BM13+HU!BM13+IE!BM13+IT!BM13+LV!BM13+LT!BM13+LU!BM13+MT!BM13+NL!BM13+PL!BM13+PT!BM13+RO!BM13+SK!BM13+SI!BM13+ES!BM13+SE!BM13+UK!BM13)</f>
        <v>52452.957901147267</v>
      </c>
      <c r="BN13" s="47">
        <f>IF((AT!BN13+BE!BN13+BG!BN13+HR!BN13+CY!BN13+CZ!BN13+DK!BN13+EE!BN13+FI!BN13+FR!BN13+DE!BN13+GR!BN13+HU!BN13+IE!BN13+IT!BN13+LV!BN13+LT!BN13+LU!BN13+MT!BN13+NL!BN13+PL!BN13+PT!BN13+RO!BN13+SK!BN13+SI!BN13+ES!BN13+SE!BN13+UK!BN13+CH!BN13)=0," ",AT!BN13+BE!BN13+BG!BN13+HR!BN13+CY!BN13+CZ!BN13+DK!BN13+EE!BN13+FI!BN13+FR!BN13+DE!BN13+GR!BN13+HU!BN13+IE!BN13+IT!BN13+LV!BN13+LT!BN13+LU!BN13+MT!BN13+NL!BN13+PL!BN13+PT!BN13+RO!BN13+SK!BN13+SI!BN13+ES!BN13+SE!BN13+UK!BN13)</f>
        <v>276137.66122098023</v>
      </c>
      <c r="BO13" s="47">
        <f>IF((AT!BO13+BE!BO13+BG!BO13+HR!BO13+CY!BO13+CZ!BO13+DK!BO13+EE!BO13+FI!BO13+FR!BO13+DE!BO13+GR!BO13+HU!BO13+IE!BO13+IT!BO13+LV!BO13+LT!BO13+LU!BO13+MT!BO13+NL!BO13+PL!BO13+PT!BO13+RO!BO13+SK!BO13+SI!BO13+ES!BO13+SE!BO13+UK!BO13+CH!BO13)=0," ",AT!BO13+BE!BO13+BG!BO13+HR!BO13+CY!BO13+CZ!BO13+DK!BO13+EE!BO13+FI!BO13+FR!BO13+DE!BO13+GR!BO13+HU!BO13+IE!BO13+IT!BO13+LV!BO13+LT!BO13+LU!BO13+MT!BO13+NL!BO13+PL!BO13+PT!BO13+RO!BO13+SK!BO13+SI!BO13+ES!BO13+SE!BO13+UK!BO13)</f>
        <v>13081.255593346563</v>
      </c>
      <c r="BP13" s="47">
        <f>IF((AT!BP13+BE!BP13+BG!BP13+HR!BP13+CY!BP13+CZ!BP13+DK!BP13+EE!BP13+FI!BP13+FR!BP13+DE!BP13+GR!BP13+HU!BP13+IE!BP13+IT!BP13+LV!BP13+LT!BP13+LU!BP13+MT!BP13+NL!BP13+PL!BP13+PT!BP13+RO!BP13+SK!BP13+SI!BP13+ES!BP13+SE!BP13+UK!BP13+CH!BP13)=0," ",AT!BP13+BE!BP13+BG!BP13+HR!BP13+CY!BP13+CZ!BP13+DK!BP13+EE!BP13+FI!BP13+FR!BP13+DE!BP13+GR!BP13+HU!BP13+IE!BP13+IT!BP13+LV!BP13+LT!BP13+LU!BP13+MT!BP13+NL!BP13+PL!BP13+PT!BP13+RO!BP13+SK!BP13+SI!BP13+ES!BP13+SE!BP13+UK!BP13)</f>
        <v>305329.72239406977</v>
      </c>
      <c r="BQ13" s="47">
        <f>IF((AT!BQ13+BE!BQ13+BG!BQ13+HR!BQ13+CY!BQ13+CZ!BQ13+DK!BQ13+EE!BQ13+FI!BQ13+FR!BQ13+DE!BQ13+GR!BQ13+HU!BQ13+IE!BQ13+IT!BQ13+LV!BQ13+LT!BQ13+LU!BQ13+MT!BQ13+NL!BQ13+PL!BQ13+PT!BQ13+RO!BQ13+SK!BQ13+SI!BQ13+ES!BQ13+SE!BQ13+UK!BQ13+CH!BQ13)=0," ",AT!BQ13+BE!BQ13+BG!BQ13+HR!BQ13+CY!BQ13+CZ!BQ13+DK!BQ13+EE!BQ13+FI!BQ13+FR!BQ13+DE!BQ13+GR!BQ13+HU!BQ13+IE!BQ13+IT!BQ13+LV!BQ13+LT!BQ13+LU!BQ13+MT!BQ13+NL!BQ13+PL!BQ13+PT!BQ13+RO!BQ13+SK!BQ13+SI!BQ13+ES!BQ13+SE!BQ13+UK!BQ13)</f>
        <v>77870.706946714272</v>
      </c>
      <c r="BR13" s="47">
        <f>IF((AT!BR13+BE!BR13+BG!BR13+HR!BR13+CY!BR13+CZ!BR13+DK!BR13+EE!BR13+FI!BR13+FR!BR13+DE!BR13+GR!BR13+HU!BR13+IE!BR13+IT!BR13+LV!BR13+LT!BR13+LU!BR13+MT!BR13+NL!BR13+PL!BR13+PT!BR13+RO!BR13+SK!BR13+SI!BR13+ES!BR13+SE!BR13+UK!BR13+CH!BR13)=0," ",AT!BR13+BE!BR13+BG!BR13+HR!BR13+CY!BR13+CZ!BR13+DK!BR13+EE!BR13+FI!BR13+FR!BR13+DE!BR13+GR!BR13+HU!BR13+IE!BR13+IT!BR13+LV!BR13+LT!BR13+LU!BR13+MT!BR13+NL!BR13+PL!BR13+PT!BR13+RO!BR13+SK!BR13+SI!BR13+ES!BR13+SE!BR13+UK!BR13)</f>
        <v>530200.56834561774</v>
      </c>
    </row>
    <row r="14" spans="1:75" x14ac:dyDescent="0.25">
      <c r="G14" s="43">
        <v>8</v>
      </c>
      <c r="H14" s="43">
        <v>2010</v>
      </c>
      <c r="I14" s="47">
        <f>IF((AT!I14+BE!I14+BG!I14+HR!I14+CY!I14+CZ!I14+DK!I14+EE!I14+FI!I14+FR!I14+DE!I14+GR!I14+HU!I14+IE!I14+IT!I14+LV!I14+LT!I14+LU!I14+MT!I14+NL!I14+PL!I14+PT!I14+RO!I14+SK!I14+SI!I14+ES!I14+SE!I14+UK!I14+CH!I14)=0," ",AT!I14+BE!I14+BG!I14+HR!I14+CY!I14+CZ!I14+DK!I14+EE!I14+FI!I14+FR!I14+DE!I14+GR!I14+HU!I14+IE!I14+IT!I14+LV!I14+LT!I14+LU!I14+MT!I14+NL!I14+PL!I14+PT!I14+RO!I14+SK!I14+SI!I14+ES!I14+SE!I14+UK!I14)</f>
        <v>503170618</v>
      </c>
      <c r="J14" s="47">
        <f>IF((AT!J14+BE!J14+BG!J14+HR!J14+CY!J14+CZ!J14+DK!J14+EE!J14+FI!J14+FR!J14+DE!J14+GR!J14+HU!J14+IE!J14+IT!J14+LV!J14+LT!J14+LU!J14+MT!J14+NL!J14+PL!J14+PT!J14+RO!J14+SK!J14+SI!J14+ES!J14+SE!J14+UK!J14+CH!J14)=0," ",AT!J14+BE!J14+BG!J14+HR!J14+CY!J14+CZ!J14+DK!J14+EE!J14+FI!J14+FR!J14+DE!J14+GR!J14+HU!J14+IE!J14+IT!J14+LV!J14+LT!J14+LU!J14+MT!J14+NL!J14+PL!J14+PT!J14+RO!J14+SK!J14+SI!J14+ES!J14+SE!J14+UK!J14)</f>
        <v>12814195.000000004</v>
      </c>
      <c r="K14" s="47">
        <f>IF((AT!K14+BE!K14+BG!K14+HR!K14+CY!K14+CZ!K14+DK!K14+EE!K14+FI!K14+FR!K14+DE!K14+GR!K14+HU!K14+IE!K14+IT!K14+LV!K14+LT!K14+LU!K14+MT!K14+NL!K14+PL!K14+PT!K14+RO!K14+SK!K14+SI!K14+ES!K14+SE!K14+UK!K14+CH!K14)=0," ",AT!K14+BE!K14+BG!K14+HR!K14+CY!K14+CZ!K14+DK!K14+EE!K14+FI!K14+FR!K14+DE!K14+GR!K14+HU!K14+IE!K14+IT!K14+LV!K14+LT!K14+LU!K14+MT!K14+NL!K14+PL!K14+PT!K14+RO!K14+SK!K14+SI!K14+ES!K14+SE!K14+UK!K14)</f>
        <v>12814195.000000004</v>
      </c>
      <c r="L14" s="47">
        <f t="shared" si="0"/>
        <v>25466.898387139139</v>
      </c>
      <c r="M14" s="47" t="str">
        <f>IF((AT!M14+BE!M14+BG!M14+HR!M14+CY!M14+CZ!M14+DK!M14+EE!M14+FI!M14+FR!M14+DE!M14+GR!M14+HU!M14+IE!M14+IT!M14+LV!M14+LT!M14+LU!M14+MT!M14+NL!M14+PL!M14+PT!M14+RO!M14+SK!M14+SI!M14+ES!M14+SE!M14+UK!M14+CH!M14)=0," ",AT!M14+BE!M14+BG!M14+HR!M14+CY!M14+CZ!M14+DK!M14+EE!M14+FI!M14+FR!M14+DE!M14+GR!M14+HU!M14+IE!M14+IT!M14+LV!M14+LT!M14+LU!M14+MT!M14+NL!M14+PL!M14+PT!M14+RO!M14+SK!M14+SI!M14+ES!M14+SE!M14+UK!M14+CH!M14)</f>
        <v xml:space="preserve"> </v>
      </c>
      <c r="N14" s="47"/>
      <c r="O14" s="47">
        <f>IF((AT!O14+BE!O14+BG!O14+HR!O14+CY!O14+CZ!O14+DK!O14+EE!O14+FI!O14+FR!O14+DE!O14+GR!O14+HU!O14+IE!O14+IT!O14+LV!O14+LT!O14+LU!O14+MT!O14+NL!O14+PL!O14+PT!O14+RO!O14+SK!O14+SI!O14+ES!O14+SE!O14+UK!O14+CH!O14)=0," ",AT!O14+BE!O14+BG!O14+HR!O14+CY!O14+CZ!O14+DK!O14+EE!O14+FI!O14+FR!O14+DE!O14+GR!O14+HU!O14+IE!O14+IT!O14+LV!O14+LT!O14+LU!O14+MT!O14+NL!O14+PL!O14+PT!O14+RO!O14+SK!O14+SI!O14+ES!O14+SE!O14+UK!O14)</f>
        <v>1163.8000000000002</v>
      </c>
      <c r="P14" s="47">
        <f>IF((AT!P14+BE!P14+BG!P14+HR!P14+CY!P14+CZ!P14+DK!P14+EE!P14+FI!P14+FR!P14+DE!P14+GR!P14+HU!P14+IE!P14+IT!P14+LV!P14+LT!P14+LU!P14+MT!P14+NL!P14+PL!P14+PT!P14+RO!P14+SK!P14+SI!P14+ES!P14+SE!P14+UK!P14+CH!P14)=0," ",AT!P14+BE!P14+BG!P14+HR!P14+CY!P14+CZ!P14+DK!P14+EE!P14+FI!P14+FR!P14+DE!P14+GR!P14+HU!P14+IE!P14+IT!P14+LV!P14+LT!P14+LU!P14+MT!P14+NL!P14+PL!P14+PT!P14+RO!P14+SK!P14+SI!P14+ES!P14+SE!P14+UK!P14)</f>
        <v>49.872999999999998</v>
      </c>
      <c r="Q14" s="47">
        <f>IF((AT!Q14+BE!Q14+BG!Q14+HR!Q14+CY!Q14+CZ!Q14+DK!Q14+EE!Q14+FI!Q14+FR!Q14+DE!Q14+GR!Q14+HU!Q14+IE!Q14+IT!Q14+LV!Q14+LT!Q14+LU!Q14+MT!Q14+NL!Q14+PL!Q14+PT!Q14+RO!Q14+SK!Q14+SI!Q14+ES!Q14+SE!Q14+UK!Q14+CH!Q14)=0," ",AT!Q14+BE!Q14+BG!Q14+HR!Q14+CY!Q14+CZ!Q14+DK!Q14+EE!Q14+FI!Q14+FR!Q14+DE!Q14+GR!Q14+HU!Q14+IE!Q14+IT!Q14+LV!Q14+LT!Q14+LU!Q14+MT!Q14+NL!Q14+PL!Q14+PT!Q14+RO!Q14+SK!Q14+SI!Q14+ES!Q14+SE!Q14+UK!Q14)</f>
        <v>458.81100000000004</v>
      </c>
      <c r="R14" s="47">
        <f>IF((AT!R14+BE!R14+BG!R14+HR!R14+CY!R14+CZ!R14+DK!R14+EE!R14+FI!R14+FR!R14+DE!R14+GR!R14+HU!R14+IE!R14+IT!R14+LV!R14+LT!R14+LU!R14+MT!R14+NL!R14+PL!R14+PT!R14+RO!R14+SK!R14+SI!R14+ES!R14+SE!R14+UK!R14+CH!R14)=0," ",AT!R14+BE!R14+BG!R14+HR!R14+CY!R14+CZ!R14+DK!R14+EE!R14+FI!R14+FR!R14+DE!R14+GR!R14+HU!R14+IE!R14+IT!R14+LV!R14+LT!R14+LU!R14+MT!R14+NL!R14+PL!R14+PT!R14+RO!R14+SK!R14+SI!R14+ES!R14+SE!R14+UK!R14)</f>
        <v>272.58499999999998</v>
      </c>
      <c r="S14" s="47">
        <f>IF((AT!S14+BE!S14+BG!S14+HR!S14+CY!S14+CZ!S14+DK!S14+EE!S14+FI!S14+FR!S14+DE!S14+GR!S14+HU!S14+IE!S14+IT!S14+LV!S14+LT!S14+LU!S14+MT!S14+NL!S14+PL!S14+PT!S14+RO!S14+SK!S14+SI!S14+ES!S14+SE!S14+UK!S14+CH!S14)=0," ",AT!S14+BE!S14+BG!S14+HR!S14+CY!S14+CZ!S14+DK!S14+EE!S14+FI!S14+FR!S14+DE!S14+GR!S14+HU!S14+IE!S14+IT!S14+LV!S14+LT!S14+LU!S14+MT!S14+NL!S14+PL!S14+PT!S14+RO!S14+SK!S14+SI!S14+ES!S14+SE!S14+UK!S14)</f>
        <v>81.800000000000011</v>
      </c>
      <c r="T14" s="47">
        <f>IF((AT!T14+BE!T14+BG!T14+HR!T14+CY!T14+CZ!T14+DK!T14+EE!T14+FI!T14+FR!T14+DE!T14+GR!T14+HU!T14+IE!T14+IT!T14+LV!T14+LT!T14+LU!T14+MT!T14+NL!T14+PL!T14+PT!T14+RO!T14+SK!T14+SI!T14+ES!T14+SE!T14+UK!T14+CH!T14)=0," ",AT!T14+BE!T14+BG!T14+HR!T14+CY!T14+CZ!T14+DK!T14+EE!T14+FI!T14+FR!T14+DE!T14+GR!T14+HU!T14+IE!T14+IT!T14+LV!T14+LT!T14+LU!T14+MT!T14+NL!T14+PL!T14+PT!T14+RO!T14+SK!T14+SI!T14+ES!T14+SE!T14+UK!T14)</f>
        <v>244.37099999999998</v>
      </c>
      <c r="U14" s="47">
        <f>IF((AT!U14+BE!U14+BG!U14+HR!U14+CY!U14+CZ!U14+DK!U14+EE!U14+FI!U14+FR!U14+DE!U14+GR!U14+HU!U14+IE!U14+IT!U14+LV!U14+LT!U14+LU!U14+MT!U14+NL!U14+PL!U14+PT!U14+RO!U14+SK!U14+SI!U14+ES!U14+SE!U14+UK!U14+CH!U14)=0," ",AT!U14+BE!U14+BG!U14+HR!U14+CY!U14+CZ!U14+DK!U14+EE!U14+FI!U14+FR!U14+DE!U14+GR!U14+HU!U14+IE!U14+IT!U14+LV!U14+LT!U14+LU!U14+MT!U14+NL!U14+PL!U14+PT!U14+RO!U14+SK!U14+SI!U14+ES!U14+SE!U14+UK!U14)</f>
        <v>53.659999999999989</v>
      </c>
      <c r="V14" s="47">
        <f>IF((AT!V14+BE!V14+BG!V14+HR!V14+CY!V14+CZ!V14+DK!V14+EE!V14+FI!V14+FR!V14+DE!V14+GR!V14+HU!V14+IE!V14+IT!V14+LV!V14+LT!V14+LU!V14+MT!V14+NL!V14+PL!V14+PT!V14+RO!V14+SK!V14+SI!V14+ES!V14+SE!V14+UK!V14+CH!V14)=0," ",AT!V14+BE!V14+BG!V14+HR!V14+CY!V14+CZ!V14+DK!V14+EE!V14+FI!V14+FR!V14+DE!V14+GR!V14+HU!V14+IE!V14+IT!V14+LV!V14+LT!V14+LU!V14+MT!V14+NL!V14+PL!V14+PT!V14+RO!V14+SK!V14+SI!V14+ES!V14+SE!V14+UK!V14)</f>
        <v>2.702</v>
      </c>
      <c r="W14" s="47">
        <f>IF((AT!W14+BE!W14+BG!W14+HR!W14+CY!W14+CZ!W14+DK!W14+EE!W14+FI!W14+FR!W14+DE!W14+GR!W14+HU!W14+IE!W14+IT!W14+LV!W14+LT!W14+LU!W14+MT!W14+NL!W14+PL!W14+PT!W14+RO!W14+SK!W14+SI!W14+ES!W14+SE!W14+UK!W14+CH!W14)=0," ",AT!W14+BE!W14+BG!W14+HR!W14+CY!W14+CZ!W14+DK!W14+EE!W14+FI!W14+FR!W14+DE!W14+GR!W14+HU!W14+IE!W14+IT!W14+LV!W14+LT!W14+LU!W14+MT!W14+NL!W14+PL!W14+PT!W14+RO!W14+SK!W14+SI!W14+ES!W14+SE!W14+UK!W14)</f>
        <v>287.84499999999997</v>
      </c>
      <c r="X14" s="47">
        <f>IF((AT!X14+BE!X14+BG!X14+HR!X14+CY!X14+CZ!X14+DK!X14+EE!X14+FI!X14+FR!X14+DE!X14+GR!X14+HU!X14+IE!X14+IT!X14+LV!X14+LT!X14+LU!X14+MT!X14+NL!X14+PL!X14+PT!X14+RO!X14+SK!X14+SI!X14+ES!X14+SE!X14+UK!X14+CH!X14)=0," ",AT!X14+BE!X14+BG!X14+HR!X14+CY!X14+CZ!X14+DK!X14+EE!X14+FI!X14+FR!X14+DE!X14+GR!X14+HU!X14+IE!X14+IT!X14+LV!X14+LT!X14+LU!X14+MT!X14+NL!X14+PL!X14+PT!X14+RO!X14+SK!X14+SI!X14+ES!X14+SE!X14+UK!X14)</f>
        <v>364.55800000000005</v>
      </c>
      <c r="Y14" s="47">
        <f>IF((AT!Y14+BE!Y14+BG!Y14+HR!Y14+CY!Y14+CZ!Y14+DK!Y14+EE!Y14+FI!Y14+FR!Y14+DE!Y14+GR!Y14+HU!Y14+IE!Y14+IT!Y14+LV!Y14+LT!Y14+LU!Y14+MT!Y14+NL!Y14+PL!Y14+PT!Y14+RO!Y14+SK!Y14+SI!Y14+ES!Y14+SE!Y14+UK!Y14+CH!Y14)=0," ",AT!Y14+BE!Y14+BG!Y14+HR!Y14+CY!Y14+CZ!Y14+DK!Y14+EE!Y14+FI!Y14+FR!Y14+DE!Y14+GR!Y14+HU!Y14+IE!Y14+IT!Y14+LV!Y14+LT!Y14+LU!Y14+MT!Y14+NL!Y14+PL!Y14+PT!Y14+RO!Y14+SK!Y14+SI!Y14+ES!Y14+SE!Y14+UK!Y14)</f>
        <v>316.988</v>
      </c>
      <c r="Z14" s="47">
        <f>IF((AT!Z14+BE!Z14+BG!Z14+HR!Z14+CY!Z14+CZ!Z14+DK!Z14+EE!Z14+FI!Z14+FR!Z14+DE!Z14+GR!Z14+HU!Z14+IE!Z14+IT!Z14+LV!Z14+LT!Z14+LU!Z14+MT!Z14+NL!Z14+PL!Z14+PT!Z14+RO!Z14+SK!Z14+SI!Z14+ES!Z14+SE!Z14+UK!Z14+CH!Z14)=0," ",AT!Z14+BE!Z14+BG!Z14+HR!Z14+CY!Z14+CZ!Z14+DK!Z14+EE!Z14+FI!Z14+FR!Z14+DE!Z14+GR!Z14+HU!Z14+IE!Z14+IT!Z14+LV!Z14+LT!Z14+LU!Z14+MT!Z14+NL!Z14+PL!Z14+PT!Z14+RO!Z14+SK!Z14+SI!Z14+ES!Z14+SE!Z14+UK!Z14)</f>
        <v>157.66100000000003</v>
      </c>
      <c r="AA14" s="47">
        <f>IF((AT!AA14+BE!AA14+BG!AA14+HR!AA14+CY!AA14+CZ!AA14+DK!AA14+EE!AA14+FI!AA14+FR!AA14+DE!AA14+GR!AA14+HU!AA14+IE!AA14+IT!AA14+LV!AA14+LT!AA14+LU!AA14+MT!AA14+NL!AA14+PL!AA14+PT!AA14+RO!AA14+SK!AA14+SI!AA14+ES!AA14+SE!AA14+UK!AA14+CH!AA14)=0," ",AT!AA14+BE!AA14+BG!AA14+HR!AA14+CY!AA14+CZ!AA14+DK!AA14+EE!AA14+FI!AA14+FR!AA14+DE!AA14+GR!AA14+HU!AA14+IE!AA14+IT!AA14+LV!AA14+LT!AA14+LU!AA14+MT!AA14+NL!AA14+PL!AA14+PT!AA14+RO!AA14+SK!AA14+SI!AA14+ES!AA14+SE!AA14+UK!AA14)</f>
        <v>26.417999999999999</v>
      </c>
      <c r="AB14" s="47">
        <f>IF((AT!AB14+BE!AB14+BG!AB14+HR!AB14+CY!AB14+CZ!AB14+DK!AB14+EE!AB14+FI!AB14+FR!AB14+DE!AB14+GR!AB14+HU!AB14+IE!AB14+IT!AB14+LV!AB14+LT!AB14+LU!AB14+MT!AB14+NL!AB14+PL!AB14+PT!AB14+RO!AB14+SK!AB14+SI!AB14+ES!AB14+SE!AB14+UK!AB14+CH!AB14)=0," ",AT!AB14+BE!AB14+BG!AB14+HR!AB14+CY!AB14+CZ!AB14+DK!AB14+EE!AB14+FI!AB14+FR!AB14+DE!AB14+GR!AB14+HU!AB14+IE!AB14+IT!AB14+LV!AB14+LT!AB14+LU!AB14+MT!AB14+NL!AB14+PL!AB14+PT!AB14+RO!AB14+SK!AB14+SI!AB14+ES!AB14+SE!AB14+UK!AB14)</f>
        <v>10.333</v>
      </c>
      <c r="AC14" s="47" t="str">
        <f>IF((AT!AC14+BE!AC14+BG!AC14+HR!AC14+CY!AC14+CZ!AC14+DK!AC14+EE!AC14+FI!AC14+FR!AC14+DE!AC14+GR!AC14+HU!AC14+IE!AC14+IT!AC14+LV!AC14+LT!AC14+LU!AC14+MT!AC14+NL!AC14+PL!AC14+PT!AC14+RO!AC14+SK!AC14+SI!AC14+ES!AC14+SE!AC14+UK!AC14+CH!AC14)=0," ",AT!AC14+BE!AC14+BG!AC14+HR!AC14+CY!AC14+CZ!AC14+DK!AC14+EE!AC14+FI!AC14+FR!AC14+DE!AC14+GR!AC14+HU!AC14+IE!AC14+IT!AC14+LV!AC14+LT!AC14+LU!AC14+MT!AC14+NL!AC14+PL!AC14+PT!AC14+RO!AC14+SK!AC14+SI!AC14+ES!AC14+SE!AC14+UK!AC14)</f>
        <v xml:space="preserve"> </v>
      </c>
      <c r="AD14" s="47">
        <f>IF((AT!AD14+BE!AD14+BG!AD14+HR!AD14+CY!AD14+CZ!AD14+DK!AD14+EE!AD14+FI!AD14+FR!AD14+DE!AD14+GR!AD14+HU!AD14+IE!AD14+IT!AD14+LV!AD14+LT!AD14+LU!AD14+MT!AD14+NL!AD14+PL!AD14+PT!AD14+RO!AD14+SK!AD14+SI!AD14+ES!AD14+SE!AD14+UK!AD14+CH!AD14)=0," ",AT!AD14+BE!AD14+BG!AD14+HR!AD14+CY!AD14+CZ!AD14+DK!AD14+EE!AD14+FI!AD14+FR!AD14+DE!AD14+GR!AD14+HU!AD14+IE!AD14+IT!AD14+LV!AD14+LT!AD14+LU!AD14+MT!AD14+NL!AD14+PL!AD14+PT!AD14+RO!AD14+SK!AD14+SI!AD14+ES!AD14+SE!AD14+UK!AD14)</f>
        <v>2684.4629999999993</v>
      </c>
      <c r="AE14" s="47">
        <f>IF((AT!AE14+BE!AE14+BG!AE14+HR!AE14+CY!AE14+CZ!AE14+DK!AE14+EE!AE14+FI!AE14+FR!AE14+DE!AE14+GR!AE14+HU!AE14+IE!AE14+IT!AE14+LV!AE14+LT!AE14+LU!AE14+MT!AE14+NL!AE14+PL!AE14+PT!AE14+RO!AE14+SK!AE14+SI!AE14+ES!AE14+SE!AE14+UK!AE14+CH!AE14)=0," ",AT!AE14+BE!AE14+BG!AE14+HR!AE14+CY!AE14+CZ!AE14+DK!AE14+EE!AE14+FI!AE14+FR!AE14+DE!AE14+GR!AE14+HU!AE14+IE!AE14+IT!AE14+LV!AE14+LT!AE14+LU!AE14+MT!AE14+NL!AE14+PL!AE14+PT!AE14+RO!AE14+SK!AE14+SI!AE14+ES!AE14+SE!AE14+UK!AE14)</f>
        <v>773.94800000000021</v>
      </c>
      <c r="AF14" s="47">
        <f>IF((AT!AF14+BE!AF14+BG!AF14+HR!AF14+CY!AF14+CZ!AF14+DK!AF14+EE!AF14+FI!AF14+FR!AF14+DE!AF14+GR!AF14+HU!AF14+IE!AF14+IT!AF14+LV!AF14+LT!AF14+LU!AF14+MT!AF14+NL!AF14+PL!AF14+PT!AF14+RO!AF14+SK!AF14+SI!AF14+ES!AF14+SE!AF14+UK!AF14+CH!AF14)=0," ",AT!AF14+BE!AF14+BG!AF14+HR!AF14+CY!AF14+CZ!AF14+DK!AF14+EE!AF14+FI!AF14+FR!AF14+DE!AF14+GR!AF14+HU!AF14+IE!AF14+IT!AF14+LV!AF14+LT!AF14+LU!AF14+MT!AF14+NL!AF14+PL!AF14+PT!AF14+RO!AF14+SK!AF14+SI!AF14+ES!AF14+SE!AF14+UK!AF14)</f>
        <v>192.21299999999997</v>
      </c>
      <c r="AG14" s="47">
        <f>IF((AT!AG14+BE!AG14+BG!AG14+HR!AG14+CY!AG14+CZ!AG14+DK!AG14+EE!AG14+FI!AG14+FR!AG14+DE!AG14+GR!AG14+HU!AG14+IE!AG14+IT!AG14+LV!AG14+LT!AG14+LU!AG14+MT!AG14+NL!AG14+PL!AG14+PT!AG14+RO!AG14+SK!AG14+SI!AG14+ES!AG14+SE!AG14+UK!AG14+CH!AG14)=0," ",AT!AG14+BE!AG14+BG!AG14+HR!AG14+CY!AG14+CZ!AG14+DK!AG14+EE!AG14+FI!AG14+FR!AG14+DE!AG14+GR!AG14+HU!AG14+IE!AG14+IT!AG14+LV!AG14+LT!AG14+LU!AG14+MT!AG14+NL!AG14+PL!AG14+PT!AG14+RO!AG14+SK!AG14+SI!AG14+ES!AG14+SE!AG14+UK!AG14)</f>
        <v>1148.9039999999998</v>
      </c>
      <c r="AH14" s="47">
        <f>IF((AT!AH14+BE!AH14+BG!AH14+HR!AH14+CY!AH14+CZ!AH14+DK!AH14+EE!AH14+FI!AH14+FR!AH14+DE!AH14+GR!AH14+HU!AH14+IE!AH14+IT!AH14+LV!AH14+LT!AH14+LU!AH14+MT!AH14+NL!AH14+PL!AH14+PT!AH14+RO!AH14+SK!AH14+SI!AH14+ES!AH14+SE!AH14+UK!AH14+CH!AH14)=0," ",AT!AH14+BE!AH14+BG!AH14+HR!AH14+CY!AH14+CZ!AH14+DK!AH14+EE!AH14+FI!AH14+FR!AH14+DE!AH14+GR!AH14+HU!AH14+IE!AH14+IT!AH14+LV!AH14+LT!AH14+LU!AH14+MT!AH14+NL!AH14+PL!AH14+PT!AH14+RO!AH14+SK!AH14+SI!AH14+ES!AH14+SE!AH14+UK!AH14)</f>
        <v>5.0109999999999992</v>
      </c>
      <c r="AI14" s="47">
        <f>IF((AT!AI14+BE!AI14+BG!AI14+HR!AI14+CY!AI14+CZ!AI14+DK!AI14+EE!AI14+FI!AI14+FR!AI14+DE!AI14+GR!AI14+HU!AI14+IE!AI14+IT!AI14+LV!AI14+LT!AI14+LU!AI14+MT!AI14+NL!AI14+PL!AI14+PT!AI14+RO!AI14+SK!AI14+SI!AI14+ES!AI14+SE!AI14+UK!AI14+CH!AI14)=0," ",AT!AI14+BE!AI14+BG!AI14+HR!AI14+CY!AI14+CZ!AI14+DK!AI14+EE!AI14+FI!AI14+FR!AI14+DE!AI14+GR!AI14+HU!AI14+IE!AI14+IT!AI14+LV!AI14+LT!AI14+LU!AI14+MT!AI14+NL!AI14+PL!AI14+PT!AI14+RO!AI14+SK!AI14+SI!AI14+ES!AI14+SE!AI14+UK!AI14)</f>
        <v>426.67199999999991</v>
      </c>
      <c r="AJ14" s="47">
        <f>IF((AT!AJ14+BE!AJ14+BG!AJ14+HR!AJ14+CY!AJ14+CZ!AJ14+DK!AJ14+EE!AJ14+FI!AJ14+FR!AJ14+DE!AJ14+GR!AJ14+HU!AJ14+IE!AJ14+IT!AJ14+LV!AJ14+LT!AJ14+LU!AJ14+MT!AJ14+NL!AJ14+PL!AJ14+PT!AJ14+RO!AJ14+SK!AJ14+SI!AJ14+ES!AJ14+SE!AJ14+UK!AJ14+CH!AJ14)=0," ",AT!AJ14+BE!AJ14+BG!AJ14+HR!AJ14+CY!AJ14+CZ!AJ14+DK!AJ14+EE!AJ14+FI!AJ14+FR!AJ14+DE!AJ14+GR!AJ14+HU!AJ14+IE!AJ14+IT!AJ14+LV!AJ14+LT!AJ14+LU!AJ14+MT!AJ14+NL!AJ14+PL!AJ14+PT!AJ14+RO!AJ14+SK!AJ14+SI!AJ14+ES!AJ14+SE!AJ14+UK!AJ14)</f>
        <v>86.558999999999983</v>
      </c>
      <c r="AK14" s="47">
        <f>IF((AT!AK14+BE!AK14+BG!AK14+HR!AK14+CY!AK14+CZ!AK14+DK!AK14+EE!AK14+FI!AK14+FR!AK14+DE!AK14+GR!AK14+HU!AK14+IE!AK14+IT!AK14+LV!AK14+LT!AK14+LU!AK14+MT!AK14+NL!AK14+PL!AK14+PT!AK14+RO!AK14+SK!AK14+SI!AK14+ES!AK14+SE!AK14+UK!AK14+CH!AK14)=0," ",AT!AK14+BE!AK14+BG!AK14+HR!AK14+CY!AK14+CZ!AK14+DK!AK14+EE!AK14+FI!AK14+FR!AK14+DE!AK14+GR!AK14+HU!AK14+IE!AK14+IT!AK14+LV!AK14+LT!AK14+LU!AK14+MT!AK14+NL!AK14+PL!AK14+PT!AK14+RO!AK14+SK!AK14+SI!AK14+ES!AK14+SE!AK14+UK!AK14)</f>
        <v>51.158000000000001</v>
      </c>
      <c r="AL14" s="47" t="str">
        <f>IF((AT!AL14+BE!AL14+BG!AL14+HR!AL14+CY!AL14+CZ!AL14+DK!AL14+EE!AL14+FI!AL14+FR!AL14+DE!AL14+GR!AL14+HU!AL14+IE!AL14+IT!AL14+LV!AL14+LT!AL14+LU!AL14+MT!AL14+NL!AL14+PL!AL14+PT!AL14+RO!AL14+SK!AL14+SI!AL14+ES!AL14+SE!AL14+UK!AL14+CH!AL14)=0," ",AT!AL14+BE!AL14+BG!AL14+HR!AL14+CY!AL14+CZ!AL14+DK!AL14+EE!AL14+FI!AL14+FR!AL14+DE!AL14+GR!AL14+HU!AL14+IE!AL14+IT!AL14+LV!AL14+LT!AL14+LU!AL14+MT!AL14+NL!AL14+PL!AL14+PT!AL14+RO!AL14+SK!AL14+SI!AL14+ES!AL14+SE!AL14+UK!AL14)</f>
        <v xml:space="preserve"> </v>
      </c>
      <c r="AM14" s="47">
        <f>IF((AT!AM14+BE!AM14+BG!AM14+HR!AM14+CY!AM14+CZ!AM14+DK!AM14+EE!AM14+FI!AM14+FR!AM14+DE!AM14+GR!AM14+HU!AM14+IE!AM14+IT!AM14+LV!AM14+LT!AM14+LU!AM14+MT!AM14+NL!AM14+PL!AM14+PT!AM14+RO!AM14+SK!AM14+SI!AM14+ES!AM14+SE!AM14+UK!AM14+CH!AM14)=0," ",AT!AM14+BE!AM14+BG!AM14+HR!AM14+CY!AM14+CZ!AM14+DK!AM14+EE!AM14+FI!AM14+FR!AM14+DE!AM14+GR!AM14+HU!AM14+IE!AM14+IT!AM14+LV!AM14+LT!AM14+LU!AM14+MT!AM14+NL!AM14+PL!AM14+PT!AM14+RO!AM14+SK!AM14+SI!AM14+ES!AM14+SE!AM14+UK!AM14)</f>
        <v>3366.4310000000005</v>
      </c>
      <c r="AN14" s="47">
        <f>IF((AT!AN14+BE!AN14+BG!AN14+HR!AN14+CY!AN14+CZ!AN14+DK!AN14+EE!AN14+FI!AN14+FR!AN14+DE!AN14+GR!AN14+HU!AN14+IE!AN14+IT!AN14+LV!AN14+LT!AN14+LU!AN14+MT!AN14+NL!AN14+PL!AN14+PT!AN14+RO!AN14+SK!AN14+SI!AN14+ES!AN14+SE!AN14+UK!AN14+CH!AN14)=0," ",AT!AN14+BE!AN14+BG!AN14+HR!AN14+CY!AN14+CZ!AN14+DK!AN14+EE!AN14+FI!AN14+FR!AN14+DE!AN14+GR!AN14+HU!AN14+IE!AN14+IT!AN14+LV!AN14+LT!AN14+LU!AN14+MT!AN14+NL!AN14+PL!AN14+PT!AN14+RO!AN14+SK!AN14+SI!AN14+ES!AN14+SE!AN14+UK!AN14)</f>
        <v>829.47300000000007</v>
      </c>
      <c r="AO14" s="47">
        <f>IF((AT!AO14+BE!AO14+BG!AO14+HR!AO14+CY!AO14+CZ!AO14+DK!AO14+EE!AO14+FI!AO14+FR!AO14+DE!AO14+GR!AO14+HU!AO14+IE!AO14+IT!AO14+LV!AO14+LT!AO14+LU!AO14+MT!AO14+NL!AO14+PL!AO14+PT!AO14+RO!AO14+SK!AO14+SI!AO14+ES!AO14+SE!AO14+UK!AO14+CH!AO14)=0," ",AT!AO14+BE!AO14+BG!AO14+HR!AO14+CY!AO14+CZ!AO14+DK!AO14+EE!AO14+FI!AO14+FR!AO14+DE!AO14+GR!AO14+HU!AO14+IE!AO14+IT!AO14+LV!AO14+LT!AO14+LU!AO14+MT!AO14+NL!AO14+PL!AO14+PT!AO14+RO!AO14+SK!AO14+SI!AO14+ES!AO14+SE!AO14+UK!AO14)</f>
        <v>86.938000000000002</v>
      </c>
      <c r="AP14" s="47">
        <f>IF((AT!AP14+BE!AP14+BG!AP14+HR!AP14+CY!AP14+CZ!AP14+DK!AP14+EE!AP14+FI!AP14+FR!AP14+DE!AP14+GR!AP14+HU!AP14+IE!AP14+IT!AP14+LV!AP14+LT!AP14+LU!AP14+MT!AP14+NL!AP14+PL!AP14+PT!AP14+RO!AP14+SK!AP14+SI!AP14+ES!AP14+SE!AP14+UK!AP14+CH!AP14)=0," ",AT!AP14+BE!AP14+BG!AP14+HR!AP14+CY!AP14+CZ!AP14+DK!AP14+EE!AP14+FI!AP14+FR!AP14+DE!AP14+GR!AP14+HU!AP14+IE!AP14+IT!AP14+LV!AP14+LT!AP14+LU!AP14+MT!AP14+NL!AP14+PL!AP14+PT!AP14+RO!AP14+SK!AP14+SI!AP14+ES!AP14+SE!AP14+UK!AP14)</f>
        <v>799.41700000000014</v>
      </c>
      <c r="AQ14" s="47">
        <f>IF((AT!AQ14+BE!AQ14+BG!AQ14+HR!AQ14+CY!AQ14+CZ!AQ14+DK!AQ14+EE!AQ14+FI!AQ14+FR!AQ14+DE!AQ14+GR!AQ14+HU!AQ14+IE!AQ14+IT!AQ14+LV!AQ14+LT!AQ14+LU!AQ14+MT!AQ14+NL!AQ14+PL!AQ14+PT!AQ14+RO!AQ14+SK!AQ14+SI!AQ14+ES!AQ14+SE!AQ14+UK!AQ14+CH!AQ14)=0," ",AT!AQ14+BE!AQ14+BG!AQ14+HR!AQ14+CY!AQ14+CZ!AQ14+DK!AQ14+EE!AQ14+FI!AQ14+FR!AQ14+DE!AQ14+GR!AQ14+HU!AQ14+IE!AQ14+IT!AQ14+LV!AQ14+LT!AQ14+LU!AQ14+MT!AQ14+NL!AQ14+PL!AQ14+PT!AQ14+RO!AQ14+SK!AQ14+SI!AQ14+ES!AQ14+SE!AQ14+UK!AQ14)</f>
        <v>916.61000000000013</v>
      </c>
      <c r="AR14" s="47">
        <f>IF((AT!AR14+BE!AR14+BG!AR14+HR!AR14+CY!AR14+CZ!AR14+DK!AR14+EE!AR14+FI!AR14+FR!AR14+DE!AR14+GR!AR14+HU!AR14+IE!AR14+IT!AR14+LV!AR14+LT!AR14+LU!AR14+MT!AR14+NL!AR14+PL!AR14+PT!AR14+RO!AR14+SK!AR14+SI!AR14+ES!AR14+SE!AR14+UK!AR14+CH!AR14)=0," ",AT!AR14+BE!AR14+BG!AR14+HR!AR14+CY!AR14+CZ!AR14+DK!AR14+EE!AR14+FI!AR14+FR!AR14+DE!AR14+GR!AR14+HU!AR14+IE!AR14+IT!AR14+LV!AR14+LT!AR14+LU!AR14+MT!AR14+NL!AR14+PL!AR14+PT!AR14+RO!AR14+SK!AR14+SI!AR14+ES!AR14+SE!AR14+UK!AR14)</f>
        <v>710.447</v>
      </c>
      <c r="AS14" s="47">
        <f>IF((AT!AS14+BE!AS14+BG!AS14+HR!AS14+CY!AS14+CZ!AS14+DK!AS14+EE!AS14+FI!AS14+FR!AS14+DE!AS14+GR!AS14+HU!AS14+IE!AS14+IT!AS14+LV!AS14+LT!AS14+LU!AS14+MT!AS14+NL!AS14+PL!AS14+PT!AS14+RO!AS14+SK!AS14+SI!AS14+ES!AS14+SE!AS14+UK!AS14+CH!AS14)=0," ",AT!AS14+BE!AS14+BG!AS14+HR!AS14+CY!AS14+CZ!AS14+DK!AS14+EE!AS14+FI!AS14+FR!AS14+DE!AS14+GR!AS14+HU!AS14+IE!AS14+IT!AS14+LV!AS14+LT!AS14+LU!AS14+MT!AS14+NL!AS14+PL!AS14+PT!AS14+RO!AS14+SK!AS14+SI!AS14+ES!AS14+SE!AS14+UK!AS14)</f>
        <v>19.167000000000002</v>
      </c>
      <c r="AT14" s="47">
        <f>IF((AT!AT14+BE!AT14+BG!AT14+HR!AT14+CY!AT14+CZ!AT14+DK!AT14+EE!AT14+FI!AT14+FR!AT14+DE!AT14+GR!AT14+HU!AT14+IE!AT14+IT!AT14+LV!AT14+LT!AT14+LU!AT14+MT!AT14+NL!AT14+PL!AT14+PT!AT14+RO!AT14+SK!AT14+SI!AT14+ES!AT14+SE!AT14+UK!AT14+CH!AT14)=0," ",AT!AT14+BE!AT14+BG!AT14+HR!AT14+CY!AT14+CZ!AT14+DK!AT14+EE!AT14+FI!AT14+FR!AT14+DE!AT14+GR!AT14+HU!AT14+IE!AT14+IT!AT14+LV!AT14+LT!AT14+LU!AT14+MT!AT14+NL!AT14+PL!AT14+PT!AT14+RO!AT14+SK!AT14+SI!AT14+ES!AT14+SE!AT14+UK!AT14)</f>
        <v>4.3789999999998184</v>
      </c>
      <c r="AU14" s="47" t="str">
        <f>IF((AT!AU14+BE!AU14+BG!AU14+HR!AU14+CY!AU14+CZ!AU14+DK!AU14+EE!AU14+FI!AU14+FR!AU14+DE!AU14+GR!AU14+HU!AU14+IE!AU14+IT!AU14+LV!AU14+LT!AU14+LU!AU14+MT!AU14+NL!AU14+PL!AU14+PT!AU14+RO!AU14+SK!AU14+SI!AU14+ES!AU14+SE!AU14+UK!AU14+CH!AU14)=0," ",AT!AU14+BE!AU14+BG!AU14+HR!AU14+CY!AU14+CZ!AU14+DK!AU14+EE!AU14+FI!AU14+FR!AU14+DE!AU14+GR!AU14+HU!AU14+IE!AU14+IT!AU14+LV!AU14+LT!AU14+LU!AU14+MT!AU14+NL!AU14+PL!AU14+PT!AU14+RO!AU14+SK!AU14+SI!AU14+ES!AU14+SE!AU14+UK!AU14)</f>
        <v xml:space="preserve"> </v>
      </c>
      <c r="AV14" s="47"/>
      <c r="AW14" s="47"/>
      <c r="AX14" s="47"/>
      <c r="AY14" s="47"/>
      <c r="AZ14" s="47" t="str">
        <f>IF((AT!AZ14+BE!AZ14+BG!AZ14+HR!AZ14+CY!AZ14+CZ!AZ14+DK!AZ14+EE!AZ14+FI!AZ14+FR!AZ14+DE!AZ14+GR!AZ14+HU!AZ14+IE!AZ14+IT!AZ14+LV!AZ14+LT!AZ14+LU!AZ14+MT!AZ14+NL!AZ14+PL!AZ14+PT!AZ14+RO!AZ14+SK!AZ14+SI!AZ14+ES!AZ14+SE!AZ14+UK!AZ14+CH!AZ14)=0," ",AT!AZ14+BE!AZ14+BG!AZ14+HR!AZ14+CY!AZ14+CZ!AZ14+DK!AZ14+EE!AZ14+FI!AZ14+FR!AZ14+DE!AZ14+GR!AZ14+HU!AZ14+IE!AZ14+IT!AZ14+LV!AZ14+LT!AZ14+LU!AZ14+MT!AZ14+NL!AZ14+PL!AZ14+PT!AZ14+RO!AZ14+SK!AZ14+SI!AZ14+ES!AZ14+SE!AZ14+UK!AZ14)</f>
        <v xml:space="preserve"> </v>
      </c>
      <c r="BA14" s="47" t="str">
        <f>IF((AT!BA14+BE!BA14+BG!BA14+HR!BA14+CY!BA14+CZ!BA14+DK!BA14+EE!BA14+FI!BA14+FR!BA14+DE!BA14+GR!BA14+HU!BA14+IE!BA14+IT!BA14+LV!BA14+LT!BA14+LU!BA14+MT!BA14+NL!BA14+PL!BA14+PT!BA14+RO!BA14+SK!BA14+SI!BA14+ES!BA14+SE!BA14+UK!BA14+CH!BA14)=0," ",AT!BA14+BE!BA14+BG!BA14+HR!BA14+CY!BA14+CZ!BA14+DK!BA14+EE!BA14+FI!BA14+FR!BA14+DE!BA14+GR!BA14+HU!BA14+IE!BA14+IT!BA14+LV!BA14+LT!BA14+LU!BA14+MT!BA14+NL!BA14+PL!BA14+PT!BA14+RO!BA14+SK!BA14+SI!BA14+ES!BA14+SE!BA14+UK!BA14)</f>
        <v xml:space="preserve"> </v>
      </c>
      <c r="BB14" s="47" t="str">
        <f>IF((AT!BB14+BE!BB14+BG!BB14+HR!BB14+CY!BB14+CZ!BB14+DK!BB14+EE!BB14+FI!BB14+FR!BB14+DE!BB14+GR!BB14+HU!BB14+IE!BB14+IT!BB14+LV!BB14+LT!BB14+LU!BB14+MT!BB14+NL!BB14+PL!BB14+PT!BB14+RO!BB14+SK!BB14+SI!BB14+ES!BB14+SE!BB14+UK!BB14+CH!BB14)=0," ",AT!BB14+BE!BB14+BG!BB14+HR!BB14+CY!BB14+CZ!BB14+DK!BB14+EE!BB14+FI!BB14+FR!BB14+DE!BB14+GR!BB14+HU!BB14+IE!BB14+IT!BB14+LV!BB14+LT!BB14+LU!BB14+MT!BB14+NL!BB14+PL!BB14+PT!BB14+RO!BB14+SK!BB14+SI!BB14+ES!BB14+SE!BB14+UK!BB14)</f>
        <v xml:space="preserve"> </v>
      </c>
      <c r="BC14" s="47" t="str">
        <f>IF((AT!BC14+BE!BC14+BG!BC14+HR!BC14+CY!BC14+CZ!BC14+DK!BC14+EE!BC14+FI!BC14+FR!BC14+DE!BC14+GR!BC14+HU!BC14+IE!BC14+IT!BC14+LV!BC14+LT!BC14+LU!BC14+MT!BC14+NL!BC14+PL!BC14+PT!BC14+RO!BC14+SK!BC14+SI!BC14+ES!BC14+SE!BC14+UK!BC14+CH!BC14)=0," ",AT!BC14+BE!BC14+BG!BC14+HR!BC14+CY!BC14+CZ!BC14+DK!BC14+EE!BC14+FI!BC14+FR!BC14+DE!BC14+GR!BC14+HU!BC14+IE!BC14+IT!BC14+LV!BC14+LT!BC14+LU!BC14+MT!BC14+NL!BC14+PL!BC14+PT!BC14+RO!BC14+SK!BC14+SI!BC14+ES!BC14+SE!BC14+UK!BC14)</f>
        <v xml:space="preserve"> </v>
      </c>
      <c r="BD14" s="47" t="str">
        <f>IF((AT!BD14+BE!BD14+BG!BD14+HR!BD14+CY!BD14+CZ!BD14+DK!BD14+EE!BD14+FI!BD14+FR!BD14+DE!BD14+GR!BD14+HU!BD14+IE!BD14+IT!BD14+LV!BD14+LT!BD14+LU!BD14+MT!BD14+NL!BD14+PL!BD14+PT!BD14+RO!BD14+SK!BD14+SI!BD14+ES!BD14+SE!BD14+UK!BD14+CH!BD14)=0," ",AT!BD14+BE!BD14+BG!BD14+HR!BD14+CY!BD14+CZ!BD14+DK!BD14+EE!BD14+FI!BD14+FR!BD14+DE!BD14+GR!BD14+HU!BD14+IE!BD14+IT!BD14+LV!BD14+LT!BD14+LU!BD14+MT!BD14+NL!BD14+PL!BD14+PT!BD14+RO!BD14+SK!BD14+SI!BD14+ES!BD14+SE!BD14+UK!BD14)</f>
        <v xml:space="preserve"> </v>
      </c>
      <c r="BE14" s="47">
        <v>137.85898724433304</v>
      </c>
      <c r="BF14" s="47">
        <v>2308.0963629157727</v>
      </c>
      <c r="BG14" s="47" t="str">
        <f>IF((AT!BG14+BE!BG14+BG!BG14+HR!BG14+CY!BG14+CZ!BG14+DK!BG14+EE!BG14+FI!BG14+FR!BG14+DE!BG14+GR!BG14+HU!BG14+IE!BG14+IT!BG14+LV!BG14+LT!BG14+LU!BG14+MT!BG14+NL!BG14+PL!BG14+PT!BG14+RO!BG14+SK!BG14+SI!BG14+ES!BG14+SE!BG14+UK!BG14+CH!BG14)=0," ",AT!BG14+BE!BG14+BG!BG14+HR!BG14+CY!BG14+CZ!BG14+DK!BG14+EE!BG14+FI!BG14+FR!BG14+DE!BG14+GR!BG14+HU!BG14+IE!BG14+IT!BG14+LV!BG14+LT!BG14+LU!BG14+MT!BG14+NL!BG14+PL!BG14+PT!BG14+RO!BG14+SK!BG14+SI!BG14+ES!BG14+SE!BG14+UK!BG14)</f>
        <v xml:space="preserve"> </v>
      </c>
      <c r="BH14" s="47"/>
      <c r="BI14" s="47"/>
      <c r="BJ14" s="47"/>
      <c r="BK14" s="47"/>
      <c r="BL14" s="47" t="str">
        <f>IF((AT!BL14+BE!BL14+BG!BL14+HR!BL14+CY!BL14+CZ!BL14+DK!BL14+EE!BL14+FI!BL14+FR!BL14+DE!BL14+GR!BL14+HU!BL14+IE!BL14+IT!BL14+LV!BL14+LT!BL14+LU!BL14+MT!BL14+NL!BL14+PL!BL14+PT!BL14+RO!BL14+SK!BL14+SI!BL14+ES!BL14+SE!BL14+UK!BL14+CH!BL14)=0," ",AT!BL14+BE!BL14+BG!BL14+HR!BL14+CY!BL14+CZ!BL14+DK!BL14+EE!BL14+FI!BL14+FR!BL14+DE!BL14+GR!BL14+HU!BL14+IE!BL14+IT!BL14+LV!BL14+LT!BL14+LU!BL14+MT!BL14+NL!BL14+PL!BL14+PT!BL14+RO!BL14+SK!BL14+SI!BL14+ES!BL14+SE!BL14+UK!BL14)</f>
        <v xml:space="preserve"> </v>
      </c>
      <c r="BM14" s="47">
        <f>IF((AT!BM14+BE!BM14+BG!BM14+HR!BM14+CY!BM14+CZ!BM14+DK!BM14+EE!BM14+FI!BM14+FR!BM14+DE!BM14+GR!BM14+HU!BM14+IE!BM14+IT!BM14+LV!BM14+LT!BM14+LU!BM14+MT!BM14+NL!BM14+PL!BM14+PT!BM14+RO!BM14+SK!BM14+SI!BM14+ES!BM14+SE!BM14+UK!BM14+CH!BM14)=0," ",AT!BM14+BE!BM14+BG!BM14+HR!BM14+CY!BM14+CZ!BM14+DK!BM14+EE!BM14+FI!BM14+FR!BM14+DE!BM14+GR!BM14+HU!BM14+IE!BM14+IT!BM14+LV!BM14+LT!BM14+LU!BM14+MT!BM14+NL!BM14+PL!BM14+PT!BM14+RO!BM14+SK!BM14+SI!BM14+ES!BM14+SE!BM14+UK!BM14)</f>
        <v>56544.947846401017</v>
      </c>
      <c r="BN14" s="47">
        <f>IF((AT!BN14+BE!BN14+BG!BN14+HR!BN14+CY!BN14+CZ!BN14+DK!BN14+EE!BN14+FI!BN14+FR!BN14+DE!BN14+GR!BN14+HU!BN14+IE!BN14+IT!BN14+LV!BN14+LT!BN14+LU!BN14+MT!BN14+NL!BN14+PL!BN14+PT!BN14+RO!BN14+SK!BN14+SI!BN14+ES!BN14+SE!BN14+UK!BN14+CH!BN14)=0," ",AT!BN14+BE!BN14+BG!BN14+HR!BN14+CY!BN14+CZ!BN14+DK!BN14+EE!BN14+FI!BN14+FR!BN14+DE!BN14+GR!BN14+HU!BN14+IE!BN14+IT!BN14+LV!BN14+LT!BN14+LU!BN14+MT!BN14+NL!BN14+PL!BN14+PT!BN14+RO!BN14+SK!BN14+SI!BN14+ES!BN14+SE!BN14+UK!BN14)</f>
        <v>287430.69647463452</v>
      </c>
      <c r="BO14" s="47">
        <f>IF((AT!BO14+BE!BO14+BG!BO14+HR!BO14+CY!BO14+CZ!BO14+DK!BO14+EE!BO14+FI!BO14+FR!BO14+DE!BO14+GR!BO14+HU!BO14+IE!BO14+IT!BO14+LV!BO14+LT!BO14+LU!BO14+MT!BO14+NL!BO14+PL!BO14+PT!BO14+RO!BO14+SK!BO14+SI!BO14+ES!BO14+SE!BO14+UK!BO14+CH!BO14)=0," ",AT!BO14+BE!BO14+BG!BO14+HR!BO14+CY!BO14+CZ!BO14+DK!BO14+EE!BO14+FI!BO14+FR!BO14+DE!BO14+GR!BO14+HU!BO14+IE!BO14+IT!BO14+LV!BO14+LT!BO14+LU!BO14+MT!BO14+NL!BO14+PL!BO14+PT!BO14+RO!BO14+SK!BO14+SI!BO14+ES!BO14+SE!BO14+UK!BO14)</f>
        <v>14547.130444534372</v>
      </c>
      <c r="BP14" s="47">
        <f>IF((AT!BP14+BE!BP14+BG!BP14+HR!BP14+CY!BP14+CZ!BP14+DK!BP14+EE!BP14+FI!BP14+FR!BP14+DE!BP14+GR!BP14+HU!BP14+IE!BP14+IT!BP14+LV!BP14+LT!BP14+LU!BP14+MT!BP14+NL!BP14+PL!BP14+PT!BP14+RO!BP14+SK!BP14+SI!BP14+ES!BP14+SE!BP14+UK!BP14+CH!BP14)=0," ",AT!BP14+BE!BP14+BG!BP14+HR!BP14+CY!BP14+CZ!BP14+DK!BP14+EE!BP14+FI!BP14+FR!BP14+DE!BP14+GR!BP14+HU!BP14+IE!BP14+IT!BP14+LV!BP14+LT!BP14+LU!BP14+MT!BP14+NL!BP14+PL!BP14+PT!BP14+RO!BP14+SK!BP14+SI!BP14+ES!BP14+SE!BP14+UK!BP14)</f>
        <v>304543.58601933677</v>
      </c>
      <c r="BQ14" s="47">
        <f>IF((AT!BQ14+BE!BQ14+BG!BQ14+HR!BQ14+CY!BQ14+CZ!BQ14+DK!BQ14+EE!BQ14+FI!BQ14+FR!BQ14+DE!BQ14+GR!BQ14+HU!BQ14+IE!BQ14+IT!BQ14+LV!BQ14+LT!BQ14+LU!BQ14+MT!BQ14+NL!BQ14+PL!BQ14+PT!BQ14+RO!BQ14+SK!BQ14+SI!BQ14+ES!BQ14+SE!BQ14+UK!BQ14+CH!BQ14)=0," ",AT!BQ14+BE!BQ14+BG!BQ14+HR!BQ14+CY!BQ14+CZ!BQ14+DK!BQ14+EE!BQ14+FI!BQ14+FR!BQ14+DE!BQ14+GR!BQ14+HU!BQ14+IE!BQ14+IT!BQ14+LV!BQ14+LT!BQ14+LU!BQ14+MT!BQ14+NL!BQ14+PL!BQ14+PT!BQ14+RO!BQ14+SK!BQ14+SI!BQ14+ES!BQ14+SE!BQ14+UK!BQ14)</f>
        <v>84360.329500982712</v>
      </c>
      <c r="BR14" s="47">
        <f>IF((AT!BR14+BE!BR14+BG!BR14+HR!BR14+CY!BR14+CZ!BR14+DK!BR14+EE!BR14+FI!BR14+FR!BR14+DE!BR14+GR!BR14+HU!BR14+IE!BR14+IT!BR14+LV!BR14+LT!BR14+LU!BR14+MT!BR14+NL!BR14+PL!BR14+PT!BR14+RO!BR14+SK!BR14+SI!BR14+ES!BR14+SE!BR14+UK!BR14+CH!BR14)=0," ",AT!BR14+BE!BR14+BG!BR14+HR!BR14+CY!BR14+CZ!BR14+DK!BR14+EE!BR14+FI!BR14+FR!BR14+DE!BR14+GR!BR14+HU!BR14+IE!BR14+IT!BR14+LV!BR14+LT!BR14+LU!BR14+MT!BR14+NL!BR14+PL!BR14+PT!BR14+RO!BR14+SK!BR14+SI!BR14+ES!BR14+SE!BR14+UK!BR14)</f>
        <v>570861.35911394167</v>
      </c>
    </row>
    <row r="15" spans="1:75" x14ac:dyDescent="0.25">
      <c r="G15" s="43">
        <v>9</v>
      </c>
      <c r="H15" s="43">
        <v>2011</v>
      </c>
      <c r="I15" s="47">
        <f>IF((AT!I15+BE!I15+BG!I15+HR!I15+CY!I15+CZ!I15+DK!I15+EE!I15+FI!I15+FR!I15+DE!I15+GR!I15+HU!I15+IE!I15+IT!I15+LV!I15+LT!I15+LU!I15+MT!I15+NL!I15+PL!I15+PT!I15+RO!I15+SK!I15+SI!I15+ES!I15+SE!I15+UK!I15+CH!I15)=0," ",AT!I15+BE!I15+BG!I15+HR!I15+CY!I15+CZ!I15+DK!I15+EE!I15+FI!I15+FR!I15+DE!I15+GR!I15+HU!I15+IE!I15+IT!I15+LV!I15+LT!I15+LU!I15+MT!I15+NL!I15+PL!I15+PT!I15+RO!I15+SK!I15+SI!I15+ES!I15+SE!I15+UK!I15)</f>
        <v>502964837</v>
      </c>
      <c r="J15" s="47">
        <f>IF((AT!J15+BE!J15+BG!J15+HR!J15+CY!J15+CZ!J15+DK!J15+EE!J15+FI!J15+FR!J15+DE!J15+GR!J15+HU!J15+IE!J15+IT!J15+LV!J15+LT!J15+LU!J15+MT!J15+NL!J15+PL!J15+PT!J15+RO!J15+SK!J15+SI!J15+ES!J15+SE!J15+UK!J15+CH!J15)=0," ",AT!J15+BE!J15+BG!J15+HR!J15+CY!J15+CZ!J15+DK!J15+EE!J15+FI!J15+FR!J15+DE!J15+GR!J15+HU!J15+IE!J15+IT!J15+LV!J15+LT!J15+LU!J15+MT!J15+NL!J15+PL!J15+PT!J15+RO!J15+SK!J15+SI!J15+ES!J15+SE!J15+UK!J15)</f>
        <v>13189206.200000001</v>
      </c>
      <c r="K15" s="47">
        <f>IF((AT!K15+BE!K15+BG!K15+HR!K15+CY!K15+CZ!K15+DK!K15+EE!K15+FI!K15+FR!K15+DE!K15+GR!K15+HU!K15+IE!K15+IT!K15+LV!K15+LT!K15+LU!K15+MT!K15+NL!K15+PL!K15+PT!K15+RO!K15+SK!K15+SI!K15+ES!K15+SE!K15+UK!K15+CH!K15)=0," ",AT!K15+BE!K15+BG!K15+HR!K15+CY!K15+CZ!K15+DK!K15+EE!K15+FI!K15+FR!K15+DE!K15+GR!K15+HU!K15+IE!K15+IT!K15+LV!K15+LT!K15+LU!K15+MT!K15+NL!K15+PL!K15+PT!K15+RO!K15+SK!K15+SI!K15+ES!K15+SE!K15+UK!K15)</f>
        <v>13027116.800000001</v>
      </c>
      <c r="L15" s="47">
        <f t="shared" si="0"/>
        <v>26222.919038771695</v>
      </c>
      <c r="M15" s="47" t="str">
        <f>IF((AT!M15+BE!M15+BG!M15+HR!M15+CY!M15+CZ!M15+DK!M15+EE!M15+FI!M15+FR!M15+DE!M15+GR!M15+HU!M15+IE!M15+IT!M15+LV!M15+LT!M15+LU!M15+MT!M15+NL!M15+PL!M15+PT!M15+RO!M15+SK!M15+SI!M15+ES!M15+SE!M15+UK!M15+CH!M15)=0," ",AT!M15+BE!M15+BG!M15+HR!M15+CY!M15+CZ!M15+DK!M15+EE!M15+FI!M15+FR!M15+DE!M15+GR!M15+HU!M15+IE!M15+IT!M15+LV!M15+LT!M15+LU!M15+MT!M15+NL!M15+PL!M15+PT!M15+RO!M15+SK!M15+SI!M15+ES!M15+SE!M15+UK!M15+CH!M15)</f>
        <v xml:space="preserve"> </v>
      </c>
      <c r="N15" s="47"/>
      <c r="O15" s="47">
        <f>IF((AT!O15+BE!O15+BG!O15+HR!O15+CY!O15+CZ!O15+DK!O15+EE!O15+FI!O15+FR!O15+DE!O15+GR!O15+HU!O15+IE!O15+IT!O15+LV!O15+LT!O15+LU!O15+MT!O15+NL!O15+PL!O15+PT!O15+RO!O15+SK!O15+SI!O15+ES!O15+SE!O15+UK!O15+CH!O15)=0," ",AT!O15+BE!O15+BG!O15+HR!O15+CY!O15+CZ!O15+DK!O15+EE!O15+FI!O15+FR!O15+DE!O15+GR!O15+HU!O15+IE!O15+IT!O15+LV!O15+LT!O15+LU!O15+MT!O15+NL!O15+PL!O15+PT!O15+RO!O15+SK!O15+SI!O15+ES!O15+SE!O15+UK!O15)</f>
        <v>1105.481</v>
      </c>
      <c r="P15" s="47">
        <f>IF((AT!P15+BE!P15+BG!P15+HR!P15+CY!P15+CZ!P15+DK!P15+EE!P15+FI!P15+FR!P15+DE!P15+GR!P15+HU!P15+IE!P15+IT!P15+LV!P15+LT!P15+LU!P15+MT!P15+NL!P15+PL!P15+PT!P15+RO!P15+SK!P15+SI!P15+ES!P15+SE!P15+UK!P15+CH!P15)=0," ",AT!P15+BE!P15+BG!P15+HR!P15+CY!P15+CZ!P15+DK!P15+EE!P15+FI!P15+FR!P15+DE!P15+GR!P15+HU!P15+IE!P15+IT!P15+LV!P15+LT!P15+LU!P15+MT!P15+NL!P15+PL!P15+PT!P15+RO!P15+SK!P15+SI!P15+ES!P15+SE!P15+UK!P15)</f>
        <v>49.175000000000004</v>
      </c>
      <c r="Q15" s="47">
        <f>IF((AT!Q15+BE!Q15+BG!Q15+HR!Q15+CY!Q15+CZ!Q15+DK!Q15+EE!Q15+FI!Q15+FR!Q15+DE!Q15+GR!Q15+HU!Q15+IE!Q15+IT!Q15+LV!Q15+LT!Q15+LU!Q15+MT!Q15+NL!Q15+PL!Q15+PT!Q15+RO!Q15+SK!Q15+SI!Q15+ES!Q15+SE!Q15+UK!Q15+CH!Q15)=0," ",AT!Q15+BE!Q15+BG!Q15+HR!Q15+CY!Q15+CZ!Q15+DK!Q15+EE!Q15+FI!Q15+FR!Q15+DE!Q15+GR!Q15+HU!Q15+IE!Q15+IT!Q15+LV!Q15+LT!Q15+LU!Q15+MT!Q15+NL!Q15+PL!Q15+PT!Q15+RO!Q15+SK!Q15+SI!Q15+ES!Q15+SE!Q15+UK!Q15)</f>
        <v>445.33</v>
      </c>
      <c r="R15" s="47">
        <f>IF((AT!R15+BE!R15+BG!R15+HR!R15+CY!R15+CZ!R15+DK!R15+EE!R15+FI!R15+FR!R15+DE!R15+GR!R15+HU!R15+IE!R15+IT!R15+LV!R15+LT!R15+LU!R15+MT!R15+NL!R15+PL!R15+PT!R15+RO!R15+SK!R15+SI!R15+ES!R15+SE!R15+UK!R15+CH!R15)=0," ",AT!R15+BE!R15+BG!R15+HR!R15+CY!R15+CZ!R15+DK!R15+EE!R15+FI!R15+FR!R15+DE!R15+GR!R15+HU!R15+IE!R15+IT!R15+LV!R15+LT!R15+LU!R15+MT!R15+NL!R15+PL!R15+PT!R15+RO!R15+SK!R15+SI!R15+ES!R15+SE!R15+UK!R15)</f>
        <v>242.16100000000006</v>
      </c>
      <c r="S15" s="47">
        <f>IF((AT!S15+BE!S15+BG!S15+HR!S15+CY!S15+CZ!S15+DK!S15+EE!S15+FI!S15+FR!S15+DE!S15+GR!S15+HU!S15+IE!S15+IT!S15+LV!S15+LT!S15+LU!S15+MT!S15+NL!S15+PL!S15+PT!S15+RO!S15+SK!S15+SI!S15+ES!S15+SE!S15+UK!S15+CH!S15)=0," ",AT!S15+BE!S15+BG!S15+HR!S15+CY!S15+CZ!S15+DK!S15+EE!S15+FI!S15+FR!S15+DE!S15+GR!S15+HU!S15+IE!S15+IT!S15+LV!S15+LT!S15+LU!S15+MT!S15+NL!S15+PL!S15+PT!S15+RO!S15+SK!S15+SI!S15+ES!S15+SE!S15+UK!S15)</f>
        <v>77.549999999999983</v>
      </c>
      <c r="T15" s="47">
        <f>IF((AT!T15+BE!T15+BG!T15+HR!T15+CY!T15+CZ!T15+DK!T15+EE!T15+FI!T15+FR!T15+DE!T15+GR!T15+HU!T15+IE!T15+IT!T15+LV!T15+LT!T15+LU!T15+MT!T15+NL!T15+PL!T15+PT!T15+RO!T15+SK!T15+SI!T15+ES!T15+SE!T15+UK!T15+CH!T15)=0," ",AT!T15+BE!T15+BG!T15+HR!T15+CY!T15+CZ!T15+DK!T15+EE!T15+FI!T15+FR!T15+DE!T15+GR!T15+HU!T15+IE!T15+IT!T15+LV!T15+LT!T15+LU!T15+MT!T15+NL!T15+PL!T15+PT!T15+RO!T15+SK!T15+SI!T15+ES!T15+SE!T15+UK!T15)</f>
        <v>239.79</v>
      </c>
      <c r="U15" s="47">
        <f>IF((AT!U15+BE!U15+BG!U15+HR!U15+CY!U15+CZ!U15+DK!U15+EE!U15+FI!U15+FR!U15+DE!U15+GR!U15+HU!U15+IE!U15+IT!U15+LV!U15+LT!U15+LU!U15+MT!U15+NL!U15+PL!U15+PT!U15+RO!U15+SK!U15+SI!U15+ES!U15+SE!U15+UK!U15+CH!U15)=0," ",AT!U15+BE!U15+BG!U15+HR!U15+CY!U15+CZ!U15+DK!U15+EE!U15+FI!U15+FR!U15+DE!U15+GR!U15+HU!U15+IE!U15+IT!U15+LV!U15+LT!U15+LU!U15+MT!U15+NL!U15+PL!U15+PT!U15+RO!U15+SK!U15+SI!U15+ES!U15+SE!U15+UK!U15)</f>
        <v>48.661000000000008</v>
      </c>
      <c r="V15" s="47">
        <f>IF((AT!V15+BE!V15+BG!V15+HR!V15+CY!V15+CZ!V15+DK!V15+EE!V15+FI!V15+FR!V15+DE!V15+GR!V15+HU!V15+IE!V15+IT!V15+LV!V15+LT!V15+LU!V15+MT!V15+NL!V15+PL!V15+PT!V15+RO!V15+SK!V15+SI!V15+ES!V15+SE!V15+UK!V15+CH!V15)=0," ",AT!V15+BE!V15+BG!V15+HR!V15+CY!V15+CZ!V15+DK!V15+EE!V15+FI!V15+FR!V15+DE!V15+GR!V15+HU!V15+IE!V15+IT!V15+LV!V15+LT!V15+LU!V15+MT!V15+NL!V15+PL!V15+PT!V15+RO!V15+SK!V15+SI!V15+ES!V15+SE!V15+UK!V15)</f>
        <v>2.8119999999999998</v>
      </c>
      <c r="W15" s="47">
        <f>IF((AT!W15+BE!W15+BG!W15+HR!W15+CY!W15+CZ!W15+DK!W15+EE!W15+FI!W15+FR!W15+DE!W15+GR!W15+HU!W15+IE!W15+IT!W15+LV!W15+LT!W15+LU!W15+MT!W15+NL!W15+PL!W15+PT!W15+RO!W15+SK!W15+SI!W15+ES!W15+SE!W15+UK!W15+CH!W15)=0," ",AT!W15+BE!W15+BG!W15+HR!W15+CY!W15+CZ!W15+DK!W15+EE!W15+FI!W15+FR!W15+DE!W15+GR!W15+HU!W15+IE!W15+IT!W15+LV!W15+LT!W15+LU!W15+MT!W15+NL!W15+PL!W15+PT!W15+RO!W15+SK!W15+SI!W15+ES!W15+SE!W15+UK!W15)</f>
        <v>282.84899999999999</v>
      </c>
      <c r="X15" s="47">
        <f>IF((AT!X15+BE!X15+BG!X15+HR!X15+CY!X15+CZ!X15+DK!X15+EE!X15+FI!X15+FR!X15+DE!X15+GR!X15+HU!X15+IE!X15+IT!X15+LV!X15+LT!X15+LU!X15+MT!X15+NL!X15+PL!X15+PT!X15+RO!X15+SK!X15+SI!X15+ES!X15+SE!X15+UK!X15+CH!X15)=0," ",AT!X15+BE!X15+BG!X15+HR!X15+CY!X15+CZ!X15+DK!X15+EE!X15+FI!X15+FR!X15+DE!X15+GR!X15+HU!X15+IE!X15+IT!X15+LV!X15+LT!X15+LU!X15+MT!X15+NL!X15+PL!X15+PT!X15+RO!X15+SK!X15+SI!X15+ES!X15+SE!X15+UK!X15)</f>
        <v>362.84799999999996</v>
      </c>
      <c r="Y15" s="47">
        <f>IF((AT!Y15+BE!Y15+BG!Y15+HR!Y15+CY!Y15+CZ!Y15+DK!Y15+EE!Y15+FI!Y15+FR!Y15+DE!Y15+GR!Y15+HU!Y15+IE!Y15+IT!Y15+LV!Y15+LT!Y15+LU!Y15+MT!Y15+NL!Y15+PL!Y15+PT!Y15+RO!Y15+SK!Y15+SI!Y15+ES!Y15+SE!Y15+UK!Y15+CH!Y15)=0," ",AT!Y15+BE!Y15+BG!Y15+HR!Y15+CY!Y15+CZ!Y15+DK!Y15+EE!Y15+FI!Y15+FR!Y15+DE!Y15+GR!Y15+HU!Y15+IE!Y15+IT!Y15+LV!Y15+LT!Y15+LU!Y15+MT!Y15+NL!Y15+PL!Y15+PT!Y15+RO!Y15+SK!Y15+SI!Y15+ES!Y15+SE!Y15+UK!Y15)</f>
        <v>281.12099999999998</v>
      </c>
      <c r="Z15" s="47">
        <f>IF((AT!Z15+BE!Z15+BG!Z15+HR!Z15+CY!Z15+CZ!Z15+DK!Z15+EE!Z15+FI!Z15+FR!Z15+DE!Z15+GR!Z15+HU!Z15+IE!Z15+IT!Z15+LV!Z15+LT!Z15+LU!Z15+MT!Z15+NL!Z15+PL!Z15+PT!Z15+RO!Z15+SK!Z15+SI!Z15+ES!Z15+SE!Z15+UK!Z15+CH!Z15)=0," ",AT!Z15+BE!Z15+BG!Z15+HR!Z15+CY!Z15+CZ!Z15+DK!Z15+EE!Z15+FI!Z15+FR!Z15+DE!Z15+GR!Z15+HU!Z15+IE!Z15+IT!Z15+LV!Z15+LT!Z15+LU!Z15+MT!Z15+NL!Z15+PL!Z15+PT!Z15+RO!Z15+SK!Z15+SI!Z15+ES!Z15+SE!Z15+UK!Z15)</f>
        <v>147.39400000000003</v>
      </c>
      <c r="AA15" s="47">
        <f>IF((AT!AA15+BE!AA15+BG!AA15+HR!AA15+CY!AA15+CZ!AA15+DK!AA15+EE!AA15+FI!AA15+FR!AA15+DE!AA15+GR!AA15+HU!AA15+IE!AA15+IT!AA15+LV!AA15+LT!AA15+LU!AA15+MT!AA15+NL!AA15+PL!AA15+PT!AA15+RO!AA15+SK!AA15+SI!AA15+ES!AA15+SE!AA15+UK!AA15+CH!AA15)=0," ",AT!AA15+BE!AA15+BG!AA15+HR!AA15+CY!AA15+CZ!AA15+DK!AA15+EE!AA15+FI!AA15+FR!AA15+DE!AA15+GR!AA15+HU!AA15+IE!AA15+IT!AA15+LV!AA15+LT!AA15+LU!AA15+MT!AA15+NL!AA15+PL!AA15+PT!AA15+RO!AA15+SK!AA15+SI!AA15+ES!AA15+SE!AA15+UK!AA15)</f>
        <v>25.443000000000008</v>
      </c>
      <c r="AB15" s="47">
        <f>IF((AT!AB15+BE!AB15+BG!AB15+HR!AB15+CY!AB15+CZ!AB15+DK!AB15+EE!AB15+FI!AB15+FR!AB15+DE!AB15+GR!AB15+HU!AB15+IE!AB15+IT!AB15+LV!AB15+LT!AB15+LU!AB15+MT!AB15+NL!AB15+PL!AB15+PT!AB15+RO!AB15+SK!AB15+SI!AB15+ES!AB15+SE!AB15+UK!AB15+CH!AB15)=0," ",AT!AB15+BE!AB15+BG!AB15+HR!AB15+CY!AB15+CZ!AB15+DK!AB15+EE!AB15+FI!AB15+FR!AB15+DE!AB15+GR!AB15+HU!AB15+IE!AB15+IT!AB15+LV!AB15+LT!AB15+LU!AB15+MT!AB15+NL!AB15+PL!AB15+PT!AB15+RO!AB15+SK!AB15+SI!AB15+ES!AB15+SE!AB15+UK!AB15)</f>
        <v>5.8279999999999994</v>
      </c>
      <c r="AC15" s="47" t="str">
        <f>IF((AT!AC15+BE!AC15+BG!AC15+HR!AC15+CY!AC15+CZ!AC15+DK!AC15+EE!AC15+FI!AC15+FR!AC15+DE!AC15+GR!AC15+HU!AC15+IE!AC15+IT!AC15+LV!AC15+LT!AC15+LU!AC15+MT!AC15+NL!AC15+PL!AC15+PT!AC15+RO!AC15+SK!AC15+SI!AC15+ES!AC15+SE!AC15+UK!AC15+CH!AC15)=0," ",AT!AC15+BE!AC15+BG!AC15+HR!AC15+CY!AC15+CZ!AC15+DK!AC15+EE!AC15+FI!AC15+FR!AC15+DE!AC15+GR!AC15+HU!AC15+IE!AC15+IT!AC15+LV!AC15+LT!AC15+LU!AC15+MT!AC15+NL!AC15+PL!AC15+PT!AC15+RO!AC15+SK!AC15+SI!AC15+ES!AC15+SE!AC15+UK!AC15)</f>
        <v xml:space="preserve"> </v>
      </c>
      <c r="AD15" s="47">
        <f>IF((AT!AD15+BE!AD15+BG!AD15+HR!AD15+CY!AD15+CZ!AD15+DK!AD15+EE!AD15+FI!AD15+FR!AD15+DE!AD15+GR!AD15+HU!AD15+IE!AD15+IT!AD15+LV!AD15+LT!AD15+LU!AD15+MT!AD15+NL!AD15+PL!AD15+PT!AD15+RO!AD15+SK!AD15+SI!AD15+ES!AD15+SE!AD15+UK!AD15+CH!AD15)=0," ",AT!AD15+BE!AD15+BG!AD15+HR!AD15+CY!AD15+CZ!AD15+DK!AD15+EE!AD15+FI!AD15+FR!AD15+DE!AD15+GR!AD15+HU!AD15+IE!AD15+IT!AD15+LV!AD15+LT!AD15+LU!AD15+MT!AD15+NL!AD15+PL!AD15+PT!AD15+RO!AD15+SK!AD15+SI!AD15+ES!AD15+SE!AD15+UK!AD15)</f>
        <v>2492.6979999999999</v>
      </c>
      <c r="AE15" s="47">
        <f>IF((AT!AE15+BE!AE15+BG!AE15+HR!AE15+CY!AE15+CZ!AE15+DK!AE15+EE!AE15+FI!AE15+FR!AE15+DE!AE15+GR!AE15+HU!AE15+IE!AE15+IT!AE15+LV!AE15+LT!AE15+LU!AE15+MT!AE15+NL!AE15+PL!AE15+PT!AE15+RO!AE15+SK!AE15+SI!AE15+ES!AE15+SE!AE15+UK!AE15+CH!AE15)=0," ",AT!AE15+BE!AE15+BG!AE15+HR!AE15+CY!AE15+CZ!AE15+DK!AE15+EE!AE15+FI!AE15+FR!AE15+DE!AE15+GR!AE15+HU!AE15+IE!AE15+IT!AE15+LV!AE15+LT!AE15+LU!AE15+MT!AE15+NL!AE15+PL!AE15+PT!AE15+RO!AE15+SK!AE15+SI!AE15+ES!AE15+SE!AE15+UK!AE15)</f>
        <v>699.99899999999991</v>
      </c>
      <c r="AF15" s="47">
        <f>IF((AT!AF15+BE!AF15+BG!AF15+HR!AF15+CY!AF15+CZ!AF15+DK!AF15+EE!AF15+FI!AF15+FR!AF15+DE!AF15+GR!AF15+HU!AF15+IE!AF15+IT!AF15+LV!AF15+LT!AF15+LU!AF15+MT!AF15+NL!AF15+PL!AF15+PT!AF15+RO!AF15+SK!AF15+SI!AF15+ES!AF15+SE!AF15+UK!AF15+CH!AF15)=0," ",AT!AF15+BE!AF15+BG!AF15+HR!AF15+CY!AF15+CZ!AF15+DK!AF15+EE!AF15+FI!AF15+FR!AF15+DE!AF15+GR!AF15+HU!AF15+IE!AF15+IT!AF15+LV!AF15+LT!AF15+LU!AF15+MT!AF15+NL!AF15+PL!AF15+PT!AF15+RO!AF15+SK!AF15+SI!AF15+ES!AF15+SE!AF15+UK!AF15)</f>
        <v>153.37100000000001</v>
      </c>
      <c r="AG15" s="47">
        <f>IF((AT!AG15+BE!AG15+BG!AG15+HR!AG15+CY!AG15+CZ!AG15+DK!AG15+EE!AG15+FI!AG15+FR!AG15+DE!AG15+GR!AG15+HU!AG15+IE!AG15+IT!AG15+LV!AG15+LT!AG15+LU!AG15+MT!AG15+NL!AG15+PL!AG15+PT!AG15+RO!AG15+SK!AG15+SI!AG15+ES!AG15+SE!AG15+UK!AG15+CH!AG15)=0," ",AT!AG15+BE!AG15+BG!AG15+HR!AG15+CY!AG15+CZ!AG15+DK!AG15+EE!AG15+FI!AG15+FR!AG15+DE!AG15+GR!AG15+HU!AG15+IE!AG15+IT!AG15+LV!AG15+LT!AG15+LU!AG15+MT!AG15+NL!AG15+PL!AG15+PT!AG15+RO!AG15+SK!AG15+SI!AG15+ES!AG15+SE!AG15+UK!AG15)</f>
        <v>1066.1469999999997</v>
      </c>
      <c r="AH15" s="47">
        <f>IF((AT!AH15+BE!AH15+BG!AH15+HR!AH15+CY!AH15+CZ!AH15+DK!AH15+EE!AH15+FI!AH15+FR!AH15+DE!AH15+GR!AH15+HU!AH15+IE!AH15+IT!AH15+LV!AH15+LT!AH15+LU!AH15+MT!AH15+NL!AH15+PL!AH15+PT!AH15+RO!AH15+SK!AH15+SI!AH15+ES!AH15+SE!AH15+UK!AH15+CH!AH15)=0," ",AT!AH15+BE!AH15+BG!AH15+HR!AH15+CY!AH15+CZ!AH15+DK!AH15+EE!AH15+FI!AH15+FR!AH15+DE!AH15+GR!AH15+HU!AH15+IE!AH15+IT!AH15+LV!AH15+LT!AH15+LU!AH15+MT!AH15+NL!AH15+PL!AH15+PT!AH15+RO!AH15+SK!AH15+SI!AH15+ES!AH15+SE!AH15+UK!AH15)</f>
        <v>4.5590000000000002</v>
      </c>
      <c r="AI15" s="47">
        <f>IF((AT!AI15+BE!AI15+BG!AI15+HR!AI15+CY!AI15+CZ!AI15+DK!AI15+EE!AI15+FI!AI15+FR!AI15+DE!AI15+GR!AI15+HU!AI15+IE!AI15+IT!AI15+LV!AI15+LT!AI15+LU!AI15+MT!AI15+NL!AI15+PL!AI15+PT!AI15+RO!AI15+SK!AI15+SI!AI15+ES!AI15+SE!AI15+UK!AI15+CH!AI15)=0," ",AT!AI15+BE!AI15+BG!AI15+HR!AI15+CY!AI15+CZ!AI15+DK!AI15+EE!AI15+FI!AI15+FR!AI15+DE!AI15+GR!AI15+HU!AI15+IE!AI15+IT!AI15+LV!AI15+LT!AI15+LU!AI15+MT!AI15+NL!AI15+PL!AI15+PT!AI15+RO!AI15+SK!AI15+SI!AI15+ES!AI15+SE!AI15+UK!AI15)</f>
        <v>425.642</v>
      </c>
      <c r="AJ15" s="47">
        <f>IF((AT!AJ15+BE!AJ15+BG!AJ15+HR!AJ15+CY!AJ15+CZ!AJ15+DK!AJ15+EE!AJ15+FI!AJ15+FR!AJ15+DE!AJ15+GR!AJ15+HU!AJ15+IE!AJ15+IT!AJ15+LV!AJ15+LT!AJ15+LU!AJ15+MT!AJ15+NL!AJ15+PL!AJ15+PT!AJ15+RO!AJ15+SK!AJ15+SI!AJ15+ES!AJ15+SE!AJ15+UK!AJ15+CH!AJ15)=0," ",AT!AJ15+BE!AJ15+BG!AJ15+HR!AJ15+CY!AJ15+CZ!AJ15+DK!AJ15+EE!AJ15+FI!AJ15+FR!AJ15+DE!AJ15+GR!AJ15+HU!AJ15+IE!AJ15+IT!AJ15+LV!AJ15+LT!AJ15+LU!AJ15+MT!AJ15+NL!AJ15+PL!AJ15+PT!AJ15+RO!AJ15+SK!AJ15+SI!AJ15+ES!AJ15+SE!AJ15+UK!AJ15)</f>
        <v>90.2</v>
      </c>
      <c r="AK15" s="47">
        <f>IF((AT!AK15+BE!AK15+BG!AK15+HR!AK15+CY!AK15+CZ!AK15+DK!AK15+EE!AK15+FI!AK15+FR!AK15+DE!AK15+GR!AK15+HU!AK15+IE!AK15+IT!AK15+LV!AK15+LT!AK15+LU!AK15+MT!AK15+NL!AK15+PL!AK15+PT!AK15+RO!AK15+SK!AK15+SI!AK15+ES!AK15+SE!AK15+UK!AK15+CH!AK15)=0," ",AT!AK15+BE!AK15+BG!AK15+HR!AK15+CY!AK15+CZ!AK15+DK!AK15+EE!AK15+FI!AK15+FR!AK15+DE!AK15+GR!AK15+HU!AK15+IE!AK15+IT!AK15+LV!AK15+LT!AK15+LU!AK15+MT!AK15+NL!AK15+PL!AK15+PT!AK15+RO!AK15+SK!AK15+SI!AK15+ES!AK15+SE!AK15+UK!AK15)</f>
        <v>52.78</v>
      </c>
      <c r="AL15" s="47" t="str">
        <f>IF((AT!AL15+BE!AL15+BG!AL15+HR!AL15+CY!AL15+CZ!AL15+DK!AL15+EE!AL15+FI!AL15+FR!AL15+DE!AL15+GR!AL15+HU!AL15+IE!AL15+IT!AL15+LV!AL15+LT!AL15+LU!AL15+MT!AL15+NL!AL15+PL!AL15+PT!AL15+RO!AL15+SK!AL15+SI!AL15+ES!AL15+SE!AL15+UK!AL15+CH!AL15)=0," ",AT!AL15+BE!AL15+BG!AL15+HR!AL15+CY!AL15+CZ!AL15+DK!AL15+EE!AL15+FI!AL15+FR!AL15+DE!AL15+GR!AL15+HU!AL15+IE!AL15+IT!AL15+LV!AL15+LT!AL15+LU!AL15+MT!AL15+NL!AL15+PL!AL15+PT!AL15+RO!AL15+SK!AL15+SI!AL15+ES!AL15+SE!AL15+UK!AL15)</f>
        <v xml:space="preserve"> </v>
      </c>
      <c r="AM15" s="47">
        <f>IF((AT!AM15+BE!AM15+BG!AM15+HR!AM15+CY!AM15+CZ!AM15+DK!AM15+EE!AM15+FI!AM15+FR!AM15+DE!AM15+GR!AM15+HU!AM15+IE!AM15+IT!AM15+LV!AM15+LT!AM15+LU!AM15+MT!AM15+NL!AM15+PL!AM15+PT!AM15+RO!AM15+SK!AM15+SI!AM15+ES!AM15+SE!AM15+UK!AM15+CH!AM15)=0," ",AT!AM15+BE!AM15+BG!AM15+HR!AM15+CY!AM15+CZ!AM15+DK!AM15+EE!AM15+FI!AM15+FR!AM15+DE!AM15+GR!AM15+HU!AM15+IE!AM15+IT!AM15+LV!AM15+LT!AM15+LU!AM15+MT!AM15+NL!AM15+PL!AM15+PT!AM15+RO!AM15+SK!AM15+SI!AM15+ES!AM15+SE!AM15+UK!AM15)</f>
        <v>3297.7290000000007</v>
      </c>
      <c r="AN15" s="47">
        <f>IF((AT!AN15+BE!AN15+BG!AN15+HR!AN15+CY!AN15+CZ!AN15+DK!AN15+EE!AN15+FI!AN15+FR!AN15+DE!AN15+GR!AN15+HU!AN15+IE!AN15+IT!AN15+LV!AN15+LT!AN15+LU!AN15+MT!AN15+NL!AN15+PL!AN15+PT!AN15+RO!AN15+SK!AN15+SI!AN15+ES!AN15+SE!AN15+UK!AN15+CH!AN15)=0," ",AT!AN15+BE!AN15+BG!AN15+HR!AN15+CY!AN15+CZ!AN15+DK!AN15+EE!AN15+FI!AN15+FR!AN15+DE!AN15+GR!AN15+HU!AN15+IE!AN15+IT!AN15+LV!AN15+LT!AN15+LU!AN15+MT!AN15+NL!AN15+PL!AN15+PT!AN15+RO!AN15+SK!AN15+SI!AN15+ES!AN15+SE!AN15+UK!AN15)</f>
        <v>850.66500000000008</v>
      </c>
      <c r="AO15" s="47">
        <f>IF((AT!AO15+BE!AO15+BG!AO15+HR!AO15+CY!AO15+CZ!AO15+DK!AO15+EE!AO15+FI!AO15+FR!AO15+DE!AO15+GR!AO15+HU!AO15+IE!AO15+IT!AO15+LV!AO15+LT!AO15+LU!AO15+MT!AO15+NL!AO15+PL!AO15+PT!AO15+RO!AO15+SK!AO15+SI!AO15+ES!AO15+SE!AO15+UK!AO15+CH!AO15)=0," ",AT!AO15+BE!AO15+BG!AO15+HR!AO15+CY!AO15+CZ!AO15+DK!AO15+EE!AO15+FI!AO15+FR!AO15+DE!AO15+GR!AO15+HU!AO15+IE!AO15+IT!AO15+LV!AO15+LT!AO15+LU!AO15+MT!AO15+NL!AO15+PL!AO15+PT!AO15+RO!AO15+SK!AO15+SI!AO15+ES!AO15+SE!AO15+UK!AO15)</f>
        <v>73.487999999999985</v>
      </c>
      <c r="AP15" s="47">
        <f>IF((AT!AP15+BE!AP15+BG!AP15+HR!AP15+CY!AP15+CZ!AP15+DK!AP15+EE!AP15+FI!AP15+FR!AP15+DE!AP15+GR!AP15+HU!AP15+IE!AP15+IT!AP15+LV!AP15+LT!AP15+LU!AP15+MT!AP15+NL!AP15+PL!AP15+PT!AP15+RO!AP15+SK!AP15+SI!AP15+ES!AP15+SE!AP15+UK!AP15+CH!AP15)=0," ",AT!AP15+BE!AP15+BG!AP15+HR!AP15+CY!AP15+CZ!AP15+DK!AP15+EE!AP15+FI!AP15+FR!AP15+DE!AP15+GR!AP15+HU!AP15+IE!AP15+IT!AP15+LV!AP15+LT!AP15+LU!AP15+MT!AP15+NL!AP15+PL!AP15+PT!AP15+RO!AP15+SK!AP15+SI!AP15+ES!AP15+SE!AP15+UK!AP15)</f>
        <v>735.51099999999997</v>
      </c>
      <c r="AQ15" s="47">
        <f>IF((AT!AQ15+BE!AQ15+BG!AQ15+HR!AQ15+CY!AQ15+CZ!AQ15+DK!AQ15+EE!AQ15+FI!AQ15+FR!AQ15+DE!AQ15+GR!AQ15+HU!AQ15+IE!AQ15+IT!AQ15+LV!AQ15+LT!AQ15+LU!AQ15+MT!AQ15+NL!AQ15+PL!AQ15+PT!AQ15+RO!AQ15+SK!AQ15+SI!AQ15+ES!AQ15+SE!AQ15+UK!AQ15+CH!AQ15)=0," ",AT!AQ15+BE!AQ15+BG!AQ15+HR!AQ15+CY!AQ15+CZ!AQ15+DK!AQ15+EE!AQ15+FI!AQ15+FR!AQ15+DE!AQ15+GR!AQ15+HU!AQ15+IE!AQ15+IT!AQ15+LV!AQ15+LT!AQ15+LU!AQ15+MT!AQ15+NL!AQ15+PL!AQ15+PT!AQ15+RO!AQ15+SK!AQ15+SI!AQ15+ES!AQ15+SE!AQ15+UK!AQ15)</f>
        <v>906.7439999999998</v>
      </c>
      <c r="AR15" s="47">
        <f>IF((AT!AR15+BE!AR15+BG!AR15+HR!AR15+CY!AR15+CZ!AR15+DK!AR15+EE!AR15+FI!AR15+FR!AR15+DE!AR15+GR!AR15+HU!AR15+IE!AR15+IT!AR15+LV!AR15+LT!AR15+LU!AR15+MT!AR15+NL!AR15+PL!AR15+PT!AR15+RO!AR15+SK!AR15+SI!AR15+ES!AR15+SE!AR15+UK!AR15+CH!AR15)=0," ",AT!AR15+BE!AR15+BG!AR15+HR!AR15+CY!AR15+CZ!AR15+DK!AR15+EE!AR15+FI!AR15+FR!AR15+DE!AR15+GR!AR15+HU!AR15+IE!AR15+IT!AR15+LV!AR15+LT!AR15+LU!AR15+MT!AR15+NL!AR15+PL!AR15+PT!AR15+RO!AR15+SK!AR15+SI!AR15+ES!AR15+SE!AR15+UK!AR15)</f>
        <v>706.37300000000005</v>
      </c>
      <c r="AS15" s="47">
        <f>IF((AT!AS15+BE!AS15+BG!AS15+HR!AS15+CY!AS15+CZ!AS15+DK!AS15+EE!AS15+FI!AS15+FR!AS15+DE!AS15+GR!AS15+HU!AS15+IE!AS15+IT!AS15+LV!AS15+LT!AS15+LU!AS15+MT!AS15+NL!AS15+PL!AS15+PT!AS15+RO!AS15+SK!AS15+SI!AS15+ES!AS15+SE!AS15+UK!AS15+CH!AS15)=0," ",AT!AS15+BE!AS15+BG!AS15+HR!AS15+CY!AS15+CZ!AS15+DK!AS15+EE!AS15+FI!AS15+FR!AS15+DE!AS15+GR!AS15+HU!AS15+IE!AS15+IT!AS15+LV!AS15+LT!AS15+LU!AS15+MT!AS15+NL!AS15+PL!AS15+PT!AS15+RO!AS15+SK!AS15+SI!AS15+ES!AS15+SE!AS15+UK!AS15)</f>
        <v>20.598000000000003</v>
      </c>
      <c r="AT15" s="47">
        <f>IF((AT!AT15+BE!AT15+BG!AT15+HR!AT15+CY!AT15+CZ!AT15+DK!AT15+EE!AT15+FI!AT15+FR!AT15+DE!AT15+GR!AT15+HU!AT15+IE!AT15+IT!AT15+LV!AT15+LT!AT15+LU!AT15+MT!AT15+NL!AT15+PL!AT15+PT!AT15+RO!AT15+SK!AT15+SI!AT15+ES!AT15+SE!AT15+UK!AT15+CH!AT15)=0," ",AT!AT15+BE!AT15+BG!AT15+HR!AT15+CY!AT15+CZ!AT15+DK!AT15+EE!AT15+FI!AT15+FR!AT15+DE!AT15+GR!AT15+HU!AT15+IE!AT15+IT!AT15+LV!AT15+LT!AT15+LU!AT15+MT!AT15+NL!AT15+PL!AT15+PT!AT15+RO!AT15+SK!AT15+SI!AT15+ES!AT15+SE!AT15+UK!AT15)</f>
        <v>4.3499999999999819</v>
      </c>
      <c r="AU15" s="47" t="str">
        <f>IF((AT!AU15+BE!AU15+BG!AU15+HR!AU15+CY!AU15+CZ!AU15+DK!AU15+EE!AU15+FI!AU15+FR!AU15+DE!AU15+GR!AU15+HU!AU15+IE!AU15+IT!AU15+LV!AU15+LT!AU15+LU!AU15+MT!AU15+NL!AU15+PL!AU15+PT!AU15+RO!AU15+SK!AU15+SI!AU15+ES!AU15+SE!AU15+UK!AU15+CH!AU15)=0," ",AT!AU15+BE!AU15+BG!AU15+HR!AU15+CY!AU15+CZ!AU15+DK!AU15+EE!AU15+FI!AU15+FR!AU15+DE!AU15+GR!AU15+HU!AU15+IE!AU15+IT!AU15+LV!AU15+LT!AU15+LU!AU15+MT!AU15+NL!AU15+PL!AU15+PT!AU15+RO!AU15+SK!AU15+SI!AU15+ES!AU15+SE!AU15+UK!AU15)</f>
        <v xml:space="preserve"> </v>
      </c>
      <c r="AV15" s="47"/>
      <c r="AW15" s="47"/>
      <c r="AX15" s="47"/>
      <c r="AY15" s="47"/>
      <c r="AZ15" s="47" t="str">
        <f>IF((AT!AZ15+BE!AZ15+BG!AZ15+HR!AZ15+CY!AZ15+CZ!AZ15+DK!AZ15+EE!AZ15+FI!AZ15+FR!AZ15+DE!AZ15+GR!AZ15+HU!AZ15+IE!AZ15+IT!AZ15+LV!AZ15+LT!AZ15+LU!AZ15+MT!AZ15+NL!AZ15+PL!AZ15+PT!AZ15+RO!AZ15+SK!AZ15+SI!AZ15+ES!AZ15+SE!AZ15+UK!AZ15+CH!AZ15)=0," ",AT!AZ15+BE!AZ15+BG!AZ15+HR!AZ15+CY!AZ15+CZ!AZ15+DK!AZ15+EE!AZ15+FI!AZ15+FR!AZ15+DE!AZ15+GR!AZ15+HU!AZ15+IE!AZ15+IT!AZ15+LV!AZ15+LT!AZ15+LU!AZ15+MT!AZ15+NL!AZ15+PL!AZ15+PT!AZ15+RO!AZ15+SK!AZ15+SI!AZ15+ES!AZ15+SE!AZ15+UK!AZ15)</f>
        <v xml:space="preserve"> </v>
      </c>
      <c r="BA15" s="47"/>
      <c r="BB15" s="47"/>
      <c r="BC15" s="47"/>
      <c r="BD15" s="47" t="str">
        <f>IF((AT!BD15+BE!BD15+BG!BD15+HR!BD15+CY!BD15+CZ!BD15+DK!BD15+EE!BD15+FI!BD15+FR!BD15+DE!BD15+GR!BD15+HU!BD15+IE!BD15+IT!BD15+LV!BD15+LT!BD15+LU!BD15+MT!BD15+NL!BD15+PL!BD15+PT!BD15+RO!BD15+SK!BD15+SI!BD15+ES!BD15+SE!BD15+UK!BD15+CH!BD15)=0," ",AT!BD15+BE!BD15+BG!BD15+HR!BD15+CY!BD15+CZ!BD15+DK!BD15+EE!BD15+FI!BD15+FR!BD15+DE!BD15+GR!BD15+HU!BD15+IE!BD15+IT!BD15+LV!BD15+LT!BD15+LU!BD15+MT!BD15+NL!BD15+PL!BD15+PT!BD15+RO!BD15+SK!BD15+SI!BD15+ES!BD15+SE!BD15+UK!BD15)</f>
        <v xml:space="preserve"> </v>
      </c>
      <c r="BE15" s="47">
        <v>130.43057467309018</v>
      </c>
      <c r="BF15" s="47">
        <v>2313.3476032943477</v>
      </c>
      <c r="BG15" s="47" t="str">
        <f>IF((AT!BG15+BE!BG15+BG!BG15+HR!BG15+CY!BG15+CZ!BG15+DK!BG15+EE!BG15+FI!BG15+FR!BG15+DE!BG15+GR!BG15+HU!BG15+IE!BG15+IT!BG15+LV!BG15+LT!BG15+LU!BG15+MT!BG15+NL!BG15+PL!BG15+PT!BG15+RO!BG15+SK!BG15+SI!BG15+ES!BG15+SE!BG15+UK!BG15+CH!BG15)=0," ",AT!BG15+BE!BG15+BG!BG15+HR!BG15+CY!BG15+CZ!BG15+DK!BG15+EE!BG15+FI!BG15+FR!BG15+DE!BG15+GR!BG15+HU!BG15+IE!BG15+IT!BG15+LV!BG15+LT!BG15+LU!BG15+MT!BG15+NL!BG15+PL!BG15+PT!BG15+RO!BG15+SK!BG15+SI!BG15+ES!BG15+SE!BG15+UK!BG15)</f>
        <v xml:space="preserve"> </v>
      </c>
      <c r="BH15" s="47"/>
      <c r="BI15" s="47"/>
      <c r="BJ15" s="47"/>
      <c r="BK15" s="47"/>
      <c r="BL15" s="47" t="str">
        <f>IF((AT!BL15+BE!BL15+BG!BL15+HR!BL15+CY!BL15+CZ!BL15+DK!BL15+EE!BL15+FI!BL15+FR!BL15+DE!BL15+GR!BL15+HU!BL15+IE!BL15+IT!BL15+LV!BL15+LT!BL15+LU!BL15+MT!BL15+NL!BL15+PL!BL15+PT!BL15+RO!BL15+SK!BL15+SI!BL15+ES!BL15+SE!BL15+UK!BL15+CH!BL15)=0," ",AT!BL15+BE!BL15+BG!BL15+HR!BL15+CY!BL15+CZ!BL15+DK!BL15+EE!BL15+FI!BL15+FR!BL15+DE!BL15+GR!BL15+HU!BL15+IE!BL15+IT!BL15+LV!BL15+LT!BL15+LU!BL15+MT!BL15+NL!BL15+PL!BL15+PT!BL15+RO!BL15+SK!BL15+SI!BL15+ES!BL15+SE!BL15+UK!BL15)</f>
        <v xml:space="preserve"> </v>
      </c>
      <c r="BM15" s="47">
        <f>IF((AT!BM15+BE!BM15+BG!BM15+HR!BM15+CY!BM15+CZ!BM15+DK!BM15+EE!BM15+FI!BM15+FR!BM15+DE!BM15+GR!BM15+HU!BM15+IE!BM15+IT!BM15+LV!BM15+LT!BM15+LU!BM15+MT!BM15+NL!BM15+PL!BM15+PT!BM15+RO!BM15+SK!BM15+SI!BM15+ES!BM15+SE!BM15+UK!BM15+CH!BM15)=0," ",AT!BM15+BE!BM15+BG!BM15+HR!BM15+CY!BM15+CZ!BM15+DK!BM15+EE!BM15+FI!BM15+FR!BM15+DE!BM15+GR!BM15+HU!BM15+IE!BM15+IT!BM15+LV!BM15+LT!BM15+LU!BM15+MT!BM15+NL!BM15+PL!BM15+PT!BM15+RO!BM15+SK!BM15+SI!BM15+ES!BM15+SE!BM15+UK!BM15)</f>
        <v>61124.110308370276</v>
      </c>
      <c r="BN15" s="47">
        <f>IF((AT!BN15+BE!BN15+BG!BN15+HR!BN15+CY!BN15+CZ!BN15+DK!BN15+EE!BN15+FI!BN15+FR!BN15+DE!BN15+GR!BN15+HU!BN15+IE!BN15+IT!BN15+LV!BN15+LT!BN15+LU!BN15+MT!BN15+NL!BN15+PL!BN15+PT!BN15+RO!BN15+SK!BN15+SI!BN15+ES!BN15+SE!BN15+UK!BN15+CH!BN15)=0," ",AT!BN15+BE!BN15+BG!BN15+HR!BN15+CY!BN15+CZ!BN15+DK!BN15+EE!BN15+FI!BN15+FR!BN15+DE!BN15+GR!BN15+HU!BN15+IE!BN15+IT!BN15+LV!BN15+LT!BN15+LU!BN15+MT!BN15+NL!BN15+PL!BN15+PT!BN15+RO!BN15+SK!BN15+SI!BN15+ES!BN15+SE!BN15+UK!BN15)</f>
        <v>281746.3456577817</v>
      </c>
      <c r="BO15" s="47">
        <f>IF((AT!BO15+BE!BO15+BG!BO15+HR!BO15+CY!BO15+CZ!BO15+DK!BO15+EE!BO15+FI!BO15+FR!BO15+DE!BO15+GR!BO15+HU!BO15+IE!BO15+IT!BO15+LV!BO15+LT!BO15+LU!BO15+MT!BO15+NL!BO15+PL!BO15+PT!BO15+RO!BO15+SK!BO15+SI!BO15+ES!BO15+SE!BO15+UK!BO15+CH!BO15)=0," ",AT!BO15+BE!BO15+BG!BO15+HR!BO15+CY!BO15+CZ!BO15+DK!BO15+EE!BO15+FI!BO15+FR!BO15+DE!BO15+GR!BO15+HU!BO15+IE!BO15+IT!BO15+LV!BO15+LT!BO15+LU!BO15+MT!BO15+NL!BO15+PL!BO15+PT!BO15+RO!BO15+SK!BO15+SI!BO15+ES!BO15+SE!BO15+UK!BO15)</f>
        <v>10336.146086257637</v>
      </c>
      <c r="BP15" s="47">
        <f>IF((AT!BP15+BE!BP15+BG!BP15+HR!BP15+CY!BP15+CZ!BP15+DK!BP15+EE!BP15+FI!BP15+FR!BP15+DE!BP15+GR!BP15+HU!BP15+IE!BP15+IT!BP15+LV!BP15+LT!BP15+LU!BP15+MT!BP15+NL!BP15+PL!BP15+PT!BP15+RO!BP15+SK!BP15+SI!BP15+ES!BP15+SE!BP15+UK!BP15+CH!BP15)=0," ",AT!BP15+BE!BP15+BG!BP15+HR!BP15+CY!BP15+CZ!BP15+DK!BP15+EE!BP15+FI!BP15+FR!BP15+DE!BP15+GR!BP15+HU!BP15+IE!BP15+IT!BP15+LV!BP15+LT!BP15+LU!BP15+MT!BP15+NL!BP15+PL!BP15+PT!BP15+RO!BP15+SK!BP15+SI!BP15+ES!BP15+SE!BP15+UK!BP15)</f>
        <v>301583.11765180831</v>
      </c>
      <c r="BQ15" s="47">
        <f>IF((AT!BQ15+BE!BQ15+BG!BQ15+HR!BQ15+CY!BQ15+CZ!BQ15+DK!BQ15+EE!BQ15+FI!BQ15+FR!BQ15+DE!BQ15+GR!BQ15+HU!BQ15+IE!BQ15+IT!BQ15+LV!BQ15+LT!BQ15+LU!BQ15+MT!BQ15+NL!BQ15+PL!BQ15+PT!BQ15+RO!BQ15+SK!BQ15+SI!BQ15+ES!BQ15+SE!BQ15+UK!BQ15+CH!BQ15)=0," ",AT!BQ15+BE!BQ15+BG!BQ15+HR!BQ15+CY!BQ15+CZ!BQ15+DK!BQ15+EE!BQ15+FI!BQ15+FR!BQ15+DE!BQ15+GR!BQ15+HU!BQ15+IE!BQ15+IT!BQ15+LV!BQ15+LT!BQ15+LU!BQ15+MT!BQ15+NL!BQ15+PL!BQ15+PT!BQ15+RO!BQ15+SK!BQ15+SI!BQ15+ES!BQ15+SE!BQ15+UK!BQ15)</f>
        <v>80191.542238731272</v>
      </c>
      <c r="BR15" s="47">
        <f>IF((AT!BR15+BE!BR15+BG!BR15+HR!BR15+CY!BR15+CZ!BR15+DK!BR15+EE!BR15+FI!BR15+FR!BR15+DE!BR15+GR!BR15+HU!BR15+IE!BR15+IT!BR15+LV!BR15+LT!BR15+LU!BR15+MT!BR15+NL!BR15+PL!BR15+PT!BR15+RO!BR15+SK!BR15+SI!BR15+ES!BR15+SE!BR15+UK!BR15+CH!BR15)=0," ",AT!BR15+BE!BR15+BG!BR15+HR!BR15+CY!BR15+CZ!BR15+DK!BR15+EE!BR15+FI!BR15+FR!BR15+DE!BR15+GR!BR15+HU!BR15+IE!BR15+IT!BR15+LV!BR15+LT!BR15+LU!BR15+MT!BR15+NL!BR15+PL!BR15+PT!BR15+RO!BR15+SK!BR15+SI!BR15+ES!BR15+SE!BR15+UK!BR15)</f>
        <v>519175.62489005591</v>
      </c>
    </row>
    <row r="16" spans="1:75" x14ac:dyDescent="0.25">
      <c r="G16" s="43">
        <v>10</v>
      </c>
      <c r="H16" s="43">
        <v>2012</v>
      </c>
      <c r="I16" s="47">
        <f>IF((AT!I16+BE!I16+BG!I16+HR!I16+CY!I16+CZ!I16+DK!I16+EE!I16+FI!I16+FR!I16+DE!I16+GR!I16+HU!I16+IE!I16+IT!I16+LV!I16+LT!I16+LU!I16+MT!I16+NL!I16+PL!I16+PT!I16+RO!I16+SK!I16+SI!I16+ES!I16+SE!I16+UK!I16+CH!I16)=0," ",AT!I16+BE!I16+BG!I16+HR!I16+CY!I16+CZ!I16+DK!I16+EE!I16+FI!I16+FR!I16+DE!I16+GR!I16+HU!I16+IE!I16+IT!I16+LV!I16+LT!I16+LU!I16+MT!I16+NL!I16+PL!I16+PT!I16+RO!I16+SK!I16+SI!I16+ES!I16+SE!I16+UK!I16)</f>
        <v>504060345</v>
      </c>
      <c r="J16" s="47">
        <f>IF((AT!J16+BE!J16+BG!J16+HR!J16+CY!J16+CZ!J16+DK!J16+EE!J16+FI!J16+FR!J16+DE!J16+GR!J16+HU!J16+IE!J16+IT!J16+LV!J16+LT!J16+LU!J16+MT!J16+NL!J16+PL!J16+PT!J16+RO!J16+SK!J16+SI!J16+ES!J16+SE!J16+UK!J16+CH!J16)=0," ",AT!J16+BE!J16+BG!J16+HR!J16+CY!J16+CZ!J16+DK!J16+EE!J16+FI!J16+FR!J16+DE!J16+GR!J16+HU!J16+IE!J16+IT!J16+LV!J16+LT!J16+LU!J16+MT!J16+NL!J16+PL!J16+PT!J16+RO!J16+SK!J16+SI!J16+ES!J16+SE!J16+UK!J16)</f>
        <v>13445826.600000001</v>
      </c>
      <c r="K16" s="47">
        <f>IF((AT!K16+BE!K16+BG!K16+HR!K16+CY!K16+CZ!K16+DK!K16+EE!K16+FI!K16+FR!K16+DE!K16+GR!K16+HU!K16+IE!K16+IT!K16+LV!K16+LT!K16+LU!K16+MT!K16+NL!K16+PL!K16+PT!K16+RO!K16+SK!K16+SI!K16+ES!K16+SE!K16+UK!K16+CH!K16)=0," ",AT!K16+BE!K16+BG!K16+HR!K16+CY!K16+CZ!K16+DK!K16+EE!K16+FI!K16+FR!K16+DE!K16+GR!K16+HU!K16+IE!K16+IT!K16+LV!K16+LT!K16+LU!K16+MT!K16+NL!K16+PL!K16+PT!K16+RO!K16+SK!K16+SI!K16+ES!K16+SE!K16+UK!K16)</f>
        <v>12964627.300000001</v>
      </c>
      <c r="L16" s="47">
        <f t="shared" si="0"/>
        <v>26675.033522028007</v>
      </c>
      <c r="M16" s="47" t="str">
        <f>IF((AT!M16+BE!M16+BG!M16+HR!M16+CY!M16+CZ!M16+DK!M16+EE!M16+FI!M16+FR!M16+DE!M16+GR!M16+HU!M16+IE!M16+IT!M16+LV!M16+LT!M16+LU!M16+MT!M16+NL!M16+PL!M16+PT!M16+RO!M16+SK!M16+SI!M16+ES!M16+SE!M16+UK!M16+CH!M16)=0," ",AT!M16+BE!M16+BG!M16+HR!M16+CY!M16+CZ!M16+DK!M16+EE!M16+FI!M16+FR!M16+DE!M16+GR!M16+HU!M16+IE!M16+IT!M16+LV!M16+LT!M16+LU!M16+MT!M16+NL!M16+PL!M16+PT!M16+RO!M16+SK!M16+SI!M16+ES!M16+SE!M16+UK!M16+CH!M16)</f>
        <v xml:space="preserve"> </v>
      </c>
      <c r="N16" s="47"/>
      <c r="O16" s="47">
        <f>IF((AT!O16+BE!O16+BG!O16+HR!O16+CY!O16+CZ!O16+DK!O16+EE!O16+FI!O16+FR!O16+DE!O16+GR!O16+HU!O16+IE!O16+IT!O16+LV!O16+LT!O16+LU!O16+MT!O16+NL!O16+PL!O16+PT!O16+RO!O16+SK!O16+SI!O16+ES!O16+SE!O16+UK!O16+CH!O16)=0," ",AT!O16+BE!O16+BG!O16+HR!O16+CY!O16+CZ!O16+DK!O16+EE!O16+FI!O16+FR!O16+DE!O16+GR!O16+HU!O16+IE!O16+IT!O16+LV!O16+LT!O16+LU!O16+MT!O16+NL!O16+PL!O16+PT!O16+RO!O16+SK!O16+SI!O16+ES!O16+SE!O16+UK!O16)</f>
        <v>1104.883</v>
      </c>
      <c r="P16" s="47">
        <f>IF((AT!P16+BE!P16+BG!P16+HR!P16+CY!P16+CZ!P16+DK!P16+EE!P16+FI!P16+FR!P16+DE!P16+GR!P16+HU!P16+IE!P16+IT!P16+LV!P16+LT!P16+LU!P16+MT!P16+NL!P16+PL!P16+PT!P16+RO!P16+SK!P16+SI!P16+ES!P16+SE!P16+UK!P16+CH!P16)=0," ",AT!P16+BE!P16+BG!P16+HR!P16+CY!P16+CZ!P16+DK!P16+EE!P16+FI!P16+FR!P16+DE!P16+GR!P16+HU!P16+IE!P16+IT!P16+LV!P16+LT!P16+LU!P16+MT!P16+NL!P16+PL!P16+PT!P16+RO!P16+SK!P16+SI!P16+ES!P16+SE!P16+UK!P16)</f>
        <v>47.897000000000006</v>
      </c>
      <c r="Q16" s="47">
        <f>IF((AT!Q16+BE!Q16+BG!Q16+HR!Q16+CY!Q16+CZ!Q16+DK!Q16+EE!Q16+FI!Q16+FR!Q16+DE!Q16+GR!Q16+HU!Q16+IE!Q16+IT!Q16+LV!Q16+LT!Q16+LU!Q16+MT!Q16+NL!Q16+PL!Q16+PT!Q16+RO!Q16+SK!Q16+SI!Q16+ES!Q16+SE!Q16+UK!Q16+CH!Q16)=0," ",AT!Q16+BE!Q16+BG!Q16+HR!Q16+CY!Q16+CZ!Q16+DK!Q16+EE!Q16+FI!Q16+FR!Q16+DE!Q16+GR!Q16+HU!Q16+IE!Q16+IT!Q16+LV!Q16+LT!Q16+LU!Q16+MT!Q16+NL!Q16+PL!Q16+PT!Q16+RO!Q16+SK!Q16+SI!Q16+ES!Q16+SE!Q16+UK!Q16)</f>
        <v>430.32700000000006</v>
      </c>
      <c r="R16" s="47">
        <f>IF((AT!R16+BE!R16+BG!R16+HR!R16+CY!R16+CZ!R16+DK!R16+EE!R16+FI!R16+FR!R16+DE!R16+GR!R16+HU!R16+IE!R16+IT!R16+LV!R16+LT!R16+LU!R16+MT!R16+NL!R16+PL!R16+PT!R16+RO!R16+SK!R16+SI!R16+ES!R16+SE!R16+UK!R16+CH!R16)=0," ",AT!R16+BE!R16+BG!R16+HR!R16+CY!R16+CZ!R16+DK!R16+EE!R16+FI!R16+FR!R16+DE!R16+GR!R16+HU!R16+IE!R16+IT!R16+LV!R16+LT!R16+LU!R16+MT!R16+NL!R16+PL!R16+PT!R16+RO!R16+SK!R16+SI!R16+ES!R16+SE!R16+UK!R16)</f>
        <v>252.53799999999995</v>
      </c>
      <c r="S16" s="47">
        <f>IF((AT!S16+BE!S16+BG!S16+HR!S16+CY!S16+CZ!S16+DK!S16+EE!S16+FI!S16+FR!S16+DE!S16+GR!S16+HU!S16+IE!S16+IT!S16+LV!S16+LT!S16+LU!S16+MT!S16+NL!S16+PL!S16+PT!S16+RO!S16+SK!S16+SI!S16+ES!S16+SE!S16+UK!S16+CH!S16)=0," ",AT!S16+BE!S16+BG!S16+HR!S16+CY!S16+CZ!S16+DK!S16+EE!S16+FI!S16+FR!S16+DE!S16+GR!S16+HU!S16+IE!S16+IT!S16+LV!S16+LT!S16+LU!S16+MT!S16+NL!S16+PL!S16+PT!S16+RO!S16+SK!S16+SI!S16+ES!S16+SE!S16+UK!S16)</f>
        <v>82.14100000000002</v>
      </c>
      <c r="T16" s="47">
        <f>IF((AT!T16+BE!T16+BG!T16+HR!T16+CY!T16+CZ!T16+DK!T16+EE!T16+FI!T16+FR!T16+DE!T16+GR!T16+HU!T16+IE!T16+IT!T16+LV!T16+LT!T16+LU!T16+MT!T16+NL!T16+PL!T16+PT!T16+RO!T16+SK!T16+SI!T16+ES!T16+SE!T16+UK!T16+CH!T16)=0," ",AT!T16+BE!T16+BG!T16+HR!T16+CY!T16+CZ!T16+DK!T16+EE!T16+FI!T16+FR!T16+DE!T16+GR!T16+HU!T16+IE!T16+IT!T16+LV!T16+LT!T16+LU!T16+MT!T16+NL!T16+PL!T16+PT!T16+RO!T16+SK!T16+SI!T16+ES!T16+SE!T16+UK!T16)</f>
        <v>240.14699999999996</v>
      </c>
      <c r="U16" s="47">
        <f>IF((AT!U16+BE!U16+BG!U16+HR!U16+CY!U16+CZ!U16+DK!U16+EE!U16+FI!U16+FR!U16+DE!U16+GR!U16+HU!U16+IE!U16+IT!U16+LV!U16+LT!U16+LU!U16+MT!U16+NL!U16+PL!U16+PT!U16+RO!U16+SK!U16+SI!U16+ES!U16+SE!U16+UK!U16+CH!U16)=0," ",AT!U16+BE!U16+BG!U16+HR!U16+CY!U16+CZ!U16+DK!U16+EE!U16+FI!U16+FR!U16+DE!U16+GR!U16+HU!U16+IE!U16+IT!U16+LV!U16+LT!U16+LU!U16+MT!U16+NL!U16+PL!U16+PT!U16+RO!U16+SK!U16+SI!U16+ES!U16+SE!U16+UK!U16)</f>
        <v>49.085000000000001</v>
      </c>
      <c r="V16" s="47">
        <f>IF((AT!V16+BE!V16+BG!V16+HR!V16+CY!V16+CZ!V16+DK!V16+EE!V16+FI!V16+FR!V16+DE!V16+GR!V16+HU!V16+IE!V16+IT!V16+LV!V16+LT!V16+LU!V16+MT!V16+NL!V16+PL!V16+PT!V16+RO!V16+SK!V16+SI!V16+ES!V16+SE!V16+UK!V16+CH!V16)=0," ",AT!V16+BE!V16+BG!V16+HR!V16+CY!V16+CZ!V16+DK!V16+EE!V16+FI!V16+FR!V16+DE!V16+GR!V16+HU!V16+IE!V16+IT!V16+LV!V16+LT!V16+LU!V16+MT!V16+NL!V16+PL!V16+PT!V16+RO!V16+SK!V16+SI!V16+ES!V16+SE!V16+UK!V16)</f>
        <v>2.7470000000000003</v>
      </c>
      <c r="W16" s="47">
        <f>IF((AT!W16+BE!W16+BG!W16+HR!W16+CY!W16+CZ!W16+DK!W16+EE!W16+FI!W16+FR!W16+DE!W16+GR!W16+HU!W16+IE!W16+IT!W16+LV!W16+LT!W16+LU!W16+MT!W16+NL!W16+PL!W16+PT!W16+RO!W16+SK!W16+SI!W16+ES!W16+SE!W16+UK!W16+CH!W16)=0," ",AT!W16+BE!W16+BG!W16+HR!W16+CY!W16+CZ!W16+DK!W16+EE!W16+FI!W16+FR!W16+DE!W16+GR!W16+HU!W16+IE!W16+IT!W16+LV!W16+LT!W16+LU!W16+MT!W16+NL!W16+PL!W16+PT!W16+RO!W16+SK!W16+SI!W16+ES!W16+SE!W16+UK!W16)</f>
        <v>277.15299999999996</v>
      </c>
      <c r="X16" s="47">
        <f>IF((AT!X16+BE!X16+BG!X16+HR!X16+CY!X16+CZ!X16+DK!X16+EE!X16+FI!X16+FR!X16+DE!X16+GR!X16+HU!X16+IE!X16+IT!X16+LV!X16+LT!X16+LU!X16+MT!X16+NL!X16+PL!X16+PT!X16+RO!X16+SK!X16+SI!X16+ES!X16+SE!X16+UK!X16+CH!X16)=0," ",AT!X16+BE!X16+BG!X16+HR!X16+CY!X16+CZ!X16+DK!X16+EE!X16+FI!X16+FR!X16+DE!X16+GR!X16+HU!X16+IE!X16+IT!X16+LV!X16+LT!X16+LU!X16+MT!X16+NL!X16+PL!X16+PT!X16+RO!X16+SK!X16+SI!X16+ES!X16+SE!X16+UK!X16)</f>
        <v>351.79000000000008</v>
      </c>
      <c r="Y16" s="47">
        <f>IF((AT!Y16+BE!Y16+BG!Y16+HR!Y16+CY!Y16+CZ!Y16+DK!Y16+EE!Y16+FI!Y16+FR!Y16+DE!Y16+GR!Y16+HU!Y16+IE!Y16+IT!Y16+LV!Y16+LT!Y16+LU!Y16+MT!Y16+NL!Y16+PL!Y16+PT!Y16+RO!Y16+SK!Y16+SI!Y16+ES!Y16+SE!Y16+UK!Y16+CH!Y16)=0," ",AT!Y16+BE!Y16+BG!Y16+HR!Y16+CY!Y16+CZ!Y16+DK!Y16+EE!Y16+FI!Y16+FR!Y16+DE!Y16+GR!Y16+HU!Y16+IE!Y16+IT!Y16+LV!Y16+LT!Y16+LU!Y16+MT!Y16+NL!Y16+PL!Y16+PT!Y16+RO!Y16+SK!Y16+SI!Y16+ES!Y16+SE!Y16+UK!Y16)</f>
        <v>295.39300000000003</v>
      </c>
      <c r="Z16" s="47">
        <f>IF((AT!Z16+BE!Z16+BG!Z16+HR!Z16+CY!Z16+CZ!Z16+DK!Z16+EE!Z16+FI!Z16+FR!Z16+DE!Z16+GR!Z16+HU!Z16+IE!Z16+IT!Z16+LV!Z16+LT!Z16+LU!Z16+MT!Z16+NL!Z16+PL!Z16+PT!Z16+RO!Z16+SK!Z16+SI!Z16+ES!Z16+SE!Z16+UK!Z16+CH!Z16)=0," ",AT!Z16+BE!Z16+BG!Z16+HR!Z16+CY!Z16+CZ!Z16+DK!Z16+EE!Z16+FI!Z16+FR!Z16+DE!Z16+GR!Z16+HU!Z16+IE!Z16+IT!Z16+LV!Z16+LT!Z16+LU!Z16+MT!Z16+NL!Z16+PL!Z16+PT!Z16+RO!Z16+SK!Z16+SI!Z16+ES!Z16+SE!Z16+UK!Z16)</f>
        <v>149.94399999999999</v>
      </c>
      <c r="AA16" s="47">
        <f>IF((AT!AA16+BE!AA16+BG!AA16+HR!AA16+CY!AA16+CZ!AA16+DK!AA16+EE!AA16+FI!AA16+FR!AA16+DE!AA16+GR!AA16+HU!AA16+IE!AA16+IT!AA16+LV!AA16+LT!AA16+LU!AA16+MT!AA16+NL!AA16+PL!AA16+PT!AA16+RO!AA16+SK!AA16+SI!AA16+ES!AA16+SE!AA16+UK!AA16+CH!AA16)=0," ",AT!AA16+BE!AA16+BG!AA16+HR!AA16+CY!AA16+CZ!AA16+DK!AA16+EE!AA16+FI!AA16+FR!AA16+DE!AA16+GR!AA16+HU!AA16+IE!AA16+IT!AA16+LV!AA16+LT!AA16+LU!AA16+MT!AA16+NL!AA16+PL!AA16+PT!AA16+RO!AA16+SK!AA16+SI!AA16+ES!AA16+SE!AA16+UK!AA16)</f>
        <v>25.215000000000003</v>
      </c>
      <c r="AB16" s="47">
        <f>IF((AT!AB16+BE!AB16+BG!AB16+HR!AB16+CY!AB16+CZ!AB16+DK!AB16+EE!AB16+FI!AB16+FR!AB16+DE!AB16+GR!AB16+HU!AB16+IE!AB16+IT!AB16+LV!AB16+LT!AB16+LU!AB16+MT!AB16+NL!AB16+PL!AB16+PT!AB16+RO!AB16+SK!AB16+SI!AB16+ES!AB16+SE!AB16+UK!AB16+CH!AB16)=0," ",AT!AB16+BE!AB16+BG!AB16+HR!AB16+CY!AB16+CZ!AB16+DK!AB16+EE!AB16+FI!AB16+FR!AB16+DE!AB16+GR!AB16+HU!AB16+IE!AB16+IT!AB16+LV!AB16+LT!AB16+LU!AB16+MT!AB16+NL!AB16+PL!AB16+PT!AB16+RO!AB16+SK!AB16+SI!AB16+ES!AB16+SE!AB16+UK!AB16)</f>
        <v>5.3879999999999999</v>
      </c>
      <c r="AC16" s="47" t="str">
        <f>IF((AT!AC16+BE!AC16+BG!AC16+HR!AC16+CY!AC16+CZ!AC16+DK!AC16+EE!AC16+FI!AC16+FR!AC16+DE!AC16+GR!AC16+HU!AC16+IE!AC16+IT!AC16+LV!AC16+LT!AC16+LU!AC16+MT!AC16+NL!AC16+PL!AC16+PT!AC16+RO!AC16+SK!AC16+SI!AC16+ES!AC16+SE!AC16+UK!AC16+CH!AC16)=0," ",AT!AC16+BE!AC16+BG!AC16+HR!AC16+CY!AC16+CZ!AC16+DK!AC16+EE!AC16+FI!AC16+FR!AC16+DE!AC16+GR!AC16+HU!AC16+IE!AC16+IT!AC16+LV!AC16+LT!AC16+LU!AC16+MT!AC16+NL!AC16+PL!AC16+PT!AC16+RO!AC16+SK!AC16+SI!AC16+ES!AC16+SE!AC16+UK!AC16)</f>
        <v xml:space="preserve"> </v>
      </c>
      <c r="AD16" s="47">
        <f>IF((AT!AD16+BE!AD16+BG!AD16+HR!AD16+CY!AD16+CZ!AD16+DK!AD16+EE!AD16+FI!AD16+FR!AD16+DE!AD16+GR!AD16+HU!AD16+IE!AD16+IT!AD16+LV!AD16+LT!AD16+LU!AD16+MT!AD16+NL!AD16+PL!AD16+PT!AD16+RO!AD16+SK!AD16+SI!AD16+ES!AD16+SE!AD16+UK!AD16+CH!AD16)=0," ",AT!AD16+BE!AD16+BG!AD16+HR!AD16+CY!AD16+CZ!AD16+DK!AD16+EE!AD16+FI!AD16+FR!AD16+DE!AD16+GR!AD16+HU!AD16+IE!AD16+IT!AD16+LV!AD16+LT!AD16+LU!AD16+MT!AD16+NL!AD16+PL!AD16+PT!AD16+RO!AD16+SK!AD16+SI!AD16+ES!AD16+SE!AD16+UK!AD16)</f>
        <v>2512.2909999999997</v>
      </c>
      <c r="AE16" s="47">
        <f>IF((AT!AE16+BE!AE16+BG!AE16+HR!AE16+CY!AE16+CZ!AE16+DK!AE16+EE!AE16+FI!AE16+FR!AE16+DE!AE16+GR!AE16+HU!AE16+IE!AE16+IT!AE16+LV!AE16+LT!AE16+LU!AE16+MT!AE16+NL!AE16+PL!AE16+PT!AE16+RO!AE16+SK!AE16+SI!AE16+ES!AE16+SE!AE16+UK!AE16+CH!AE16)=0," ",AT!AE16+BE!AE16+BG!AE16+HR!AE16+CY!AE16+CZ!AE16+DK!AE16+EE!AE16+FI!AE16+FR!AE16+DE!AE16+GR!AE16+HU!AE16+IE!AE16+IT!AE16+LV!AE16+LT!AE16+LU!AE16+MT!AE16+NL!AE16+PL!AE16+PT!AE16+RO!AE16+SK!AE16+SI!AE16+ES!AE16+SE!AE16+UK!AE16)</f>
        <v>693.65299999999991</v>
      </c>
      <c r="AF16" s="47">
        <f>IF((AT!AF16+BE!AF16+BG!AF16+HR!AF16+CY!AF16+CZ!AF16+DK!AF16+EE!AF16+FI!AF16+FR!AF16+DE!AF16+GR!AF16+HU!AF16+IE!AF16+IT!AF16+LV!AF16+LT!AF16+LU!AF16+MT!AF16+NL!AF16+PL!AF16+PT!AF16+RO!AF16+SK!AF16+SI!AF16+ES!AF16+SE!AF16+UK!AF16+CH!AF16)=0," ",AT!AF16+BE!AF16+BG!AF16+HR!AF16+CY!AF16+CZ!AF16+DK!AF16+EE!AF16+FI!AF16+FR!AF16+DE!AF16+GR!AF16+HU!AF16+IE!AF16+IT!AF16+LV!AF16+LT!AF16+LU!AF16+MT!AF16+NL!AF16+PL!AF16+PT!AF16+RO!AF16+SK!AF16+SI!AF16+ES!AF16+SE!AF16+UK!AF16)</f>
        <v>137.34500000000003</v>
      </c>
      <c r="AG16" s="47">
        <f>IF((AT!AG16+BE!AG16+BG!AG16+HR!AG16+CY!AG16+CZ!AG16+DK!AG16+EE!AG16+FI!AG16+FR!AG16+DE!AG16+GR!AG16+HU!AG16+IE!AG16+IT!AG16+LV!AG16+LT!AG16+LU!AG16+MT!AG16+NL!AG16+PL!AG16+PT!AG16+RO!AG16+SK!AG16+SI!AG16+ES!AG16+SE!AG16+UK!AG16+CH!AG16)=0," ",AT!AG16+BE!AG16+BG!AG16+HR!AG16+CY!AG16+CZ!AG16+DK!AG16+EE!AG16+FI!AG16+FR!AG16+DE!AG16+GR!AG16+HU!AG16+IE!AG16+IT!AG16+LV!AG16+LT!AG16+LU!AG16+MT!AG16+NL!AG16+PL!AG16+PT!AG16+RO!AG16+SK!AG16+SI!AG16+ES!AG16+SE!AG16+UK!AG16)</f>
        <v>1043.31</v>
      </c>
      <c r="AH16" s="47">
        <f>IF((AT!AH16+BE!AH16+BG!AH16+HR!AH16+CY!AH16+CZ!AH16+DK!AH16+EE!AH16+FI!AH16+FR!AH16+DE!AH16+GR!AH16+HU!AH16+IE!AH16+IT!AH16+LV!AH16+LT!AH16+LU!AH16+MT!AH16+NL!AH16+PL!AH16+PT!AH16+RO!AH16+SK!AH16+SI!AH16+ES!AH16+SE!AH16+UK!AH16+CH!AH16)=0," ",AT!AH16+BE!AH16+BG!AH16+HR!AH16+CY!AH16+CZ!AH16+DK!AH16+EE!AH16+FI!AH16+FR!AH16+DE!AH16+GR!AH16+HU!AH16+IE!AH16+IT!AH16+LV!AH16+LT!AH16+LU!AH16+MT!AH16+NL!AH16+PL!AH16+PT!AH16+RO!AH16+SK!AH16+SI!AH16+ES!AH16+SE!AH16+UK!AH16)</f>
        <v>4.5640000000000001</v>
      </c>
      <c r="AI16" s="47">
        <f>IF((AT!AI16+BE!AI16+BG!AI16+HR!AI16+CY!AI16+CZ!AI16+DK!AI16+EE!AI16+FI!AI16+FR!AI16+DE!AI16+GR!AI16+HU!AI16+IE!AI16+IT!AI16+LV!AI16+LT!AI16+LU!AI16+MT!AI16+NL!AI16+PL!AI16+PT!AI16+RO!AI16+SK!AI16+SI!AI16+ES!AI16+SE!AI16+UK!AI16+CH!AI16)=0," ",AT!AI16+BE!AI16+BG!AI16+HR!AI16+CY!AI16+CZ!AI16+DK!AI16+EE!AI16+FI!AI16+FR!AI16+DE!AI16+GR!AI16+HU!AI16+IE!AI16+IT!AI16+LV!AI16+LT!AI16+LU!AI16+MT!AI16+NL!AI16+PL!AI16+PT!AI16+RO!AI16+SK!AI16+SI!AI16+ES!AI16+SE!AI16+UK!AI16)</f>
        <v>480.61800000000011</v>
      </c>
      <c r="AJ16" s="47">
        <f>IF((AT!AJ16+BE!AJ16+BG!AJ16+HR!AJ16+CY!AJ16+CZ!AJ16+DK!AJ16+EE!AJ16+FI!AJ16+FR!AJ16+DE!AJ16+GR!AJ16+HU!AJ16+IE!AJ16+IT!AJ16+LV!AJ16+LT!AJ16+LU!AJ16+MT!AJ16+NL!AJ16+PL!AJ16+PT!AJ16+RO!AJ16+SK!AJ16+SI!AJ16+ES!AJ16+SE!AJ16+UK!AJ16+CH!AJ16)=0," ",AT!AJ16+BE!AJ16+BG!AJ16+HR!AJ16+CY!AJ16+CZ!AJ16+DK!AJ16+EE!AJ16+FI!AJ16+FR!AJ16+DE!AJ16+GR!AJ16+HU!AJ16+IE!AJ16+IT!AJ16+LV!AJ16+LT!AJ16+LU!AJ16+MT!AJ16+NL!AJ16+PL!AJ16+PT!AJ16+RO!AJ16+SK!AJ16+SI!AJ16+ES!AJ16+SE!AJ16+UK!AJ16)</f>
        <v>95.369</v>
      </c>
      <c r="AK16" s="47">
        <f>IF((AT!AK16+BE!AK16+BG!AK16+HR!AK16+CY!AK16+CZ!AK16+DK!AK16+EE!AK16+FI!AK16+FR!AK16+DE!AK16+GR!AK16+HU!AK16+IE!AK16+IT!AK16+LV!AK16+LT!AK16+LU!AK16+MT!AK16+NL!AK16+PL!AK16+PT!AK16+RO!AK16+SK!AK16+SI!AK16+ES!AK16+SE!AK16+UK!AK16+CH!AK16)=0," ",AT!AK16+BE!AK16+BG!AK16+HR!AK16+CY!AK16+CZ!AK16+DK!AK16+EE!AK16+FI!AK16+FR!AK16+DE!AK16+GR!AK16+HU!AK16+IE!AK16+IT!AK16+LV!AK16+LT!AK16+LU!AK16+MT!AK16+NL!AK16+PL!AK16+PT!AK16+RO!AK16+SK!AK16+SI!AK16+ES!AK16+SE!AK16+UK!AK16)</f>
        <v>57.432000000000002</v>
      </c>
      <c r="AL16" s="47" t="str">
        <f>IF((AT!AL16+BE!AL16+BG!AL16+HR!AL16+CY!AL16+CZ!AL16+DK!AL16+EE!AL16+FI!AL16+FR!AL16+DE!AL16+GR!AL16+HU!AL16+IE!AL16+IT!AL16+LV!AL16+LT!AL16+LU!AL16+MT!AL16+NL!AL16+PL!AL16+PT!AL16+RO!AL16+SK!AL16+SI!AL16+ES!AL16+SE!AL16+UK!AL16+CH!AL16)=0," ",AT!AL16+BE!AL16+BG!AL16+HR!AL16+CY!AL16+CZ!AL16+DK!AL16+EE!AL16+FI!AL16+FR!AL16+DE!AL16+GR!AL16+HU!AL16+IE!AL16+IT!AL16+LV!AL16+LT!AL16+LU!AL16+MT!AL16+NL!AL16+PL!AL16+PT!AL16+RO!AL16+SK!AL16+SI!AL16+ES!AL16+SE!AL16+UK!AL16)</f>
        <v xml:space="preserve"> </v>
      </c>
      <c r="AM16" s="47">
        <f>IF((AT!AM16+BE!AM16+BG!AM16+HR!AM16+CY!AM16+CZ!AM16+DK!AM16+EE!AM16+FI!AM16+FR!AM16+DE!AM16+GR!AM16+HU!AM16+IE!AM16+IT!AM16+LV!AM16+LT!AM16+LU!AM16+MT!AM16+NL!AM16+PL!AM16+PT!AM16+RO!AM16+SK!AM16+SI!AM16+ES!AM16+SE!AM16+UK!AM16+CH!AM16)=0," ",AT!AM16+BE!AM16+BG!AM16+HR!AM16+CY!AM16+CZ!AM16+DK!AM16+EE!AM16+FI!AM16+FR!AM16+DE!AM16+GR!AM16+HU!AM16+IE!AM16+IT!AM16+LV!AM16+LT!AM16+LU!AM16+MT!AM16+NL!AM16+PL!AM16+PT!AM16+RO!AM16+SK!AM16+SI!AM16+ES!AM16+SE!AM16+UK!AM16)</f>
        <v>3297.4970000000008</v>
      </c>
      <c r="AN16" s="47">
        <f>IF((AT!AN16+BE!AN16+BG!AN16+HR!AN16+CY!AN16+CZ!AN16+DK!AN16+EE!AN16+FI!AN16+FR!AN16+DE!AN16+GR!AN16+HU!AN16+IE!AN16+IT!AN16+LV!AN16+LT!AN16+LU!AN16+MT!AN16+NL!AN16+PL!AN16+PT!AN16+RO!AN16+SK!AN16+SI!AN16+ES!AN16+SE!AN16+UK!AN16+CH!AN16)=0," ",AT!AN16+BE!AN16+BG!AN16+HR!AN16+CY!AN16+CZ!AN16+DK!AN16+EE!AN16+FI!AN16+FR!AN16+DE!AN16+GR!AN16+HU!AN16+IE!AN16+IT!AN16+LV!AN16+LT!AN16+LU!AN16+MT!AN16+NL!AN16+PL!AN16+PT!AN16+RO!AN16+SK!AN16+SI!AN16+ES!AN16+SE!AN16+UK!AN16)</f>
        <v>901.03199999999993</v>
      </c>
      <c r="AO16" s="47">
        <f>IF((AT!AO16+BE!AO16+BG!AO16+HR!AO16+CY!AO16+CZ!AO16+DK!AO16+EE!AO16+FI!AO16+FR!AO16+DE!AO16+GR!AO16+HU!AO16+IE!AO16+IT!AO16+LV!AO16+LT!AO16+LU!AO16+MT!AO16+NL!AO16+PL!AO16+PT!AO16+RO!AO16+SK!AO16+SI!AO16+ES!AO16+SE!AO16+UK!AO16+CH!AO16)=0," ",AT!AO16+BE!AO16+BG!AO16+HR!AO16+CY!AO16+CZ!AO16+DK!AO16+EE!AO16+FI!AO16+FR!AO16+DE!AO16+GR!AO16+HU!AO16+IE!AO16+IT!AO16+LV!AO16+LT!AO16+LU!AO16+MT!AO16+NL!AO16+PL!AO16+PT!AO16+RO!AO16+SK!AO16+SI!AO16+ES!AO16+SE!AO16+UK!AO16)</f>
        <v>73.930999999999997</v>
      </c>
      <c r="AP16" s="47">
        <f>IF((AT!AP16+BE!AP16+BG!AP16+HR!AP16+CY!AP16+CZ!AP16+DK!AP16+EE!AP16+FI!AP16+FR!AP16+DE!AP16+GR!AP16+HU!AP16+IE!AP16+IT!AP16+LV!AP16+LT!AP16+LU!AP16+MT!AP16+NL!AP16+PL!AP16+PT!AP16+RO!AP16+SK!AP16+SI!AP16+ES!AP16+SE!AP16+UK!AP16+CH!AP16)=0," ",AT!AP16+BE!AP16+BG!AP16+HR!AP16+CY!AP16+CZ!AP16+DK!AP16+EE!AP16+FI!AP16+FR!AP16+DE!AP16+GR!AP16+HU!AP16+IE!AP16+IT!AP16+LV!AP16+LT!AP16+LU!AP16+MT!AP16+NL!AP16+PL!AP16+PT!AP16+RO!AP16+SK!AP16+SI!AP16+ES!AP16+SE!AP16+UK!AP16)</f>
        <v>615.96900000000005</v>
      </c>
      <c r="AQ16" s="47">
        <f>IF((AT!AQ16+BE!AQ16+BG!AQ16+HR!AQ16+CY!AQ16+CZ!AQ16+DK!AQ16+EE!AQ16+FI!AQ16+FR!AQ16+DE!AQ16+GR!AQ16+HU!AQ16+IE!AQ16+IT!AQ16+LV!AQ16+LT!AQ16+LU!AQ16+MT!AQ16+NL!AQ16+PL!AQ16+PT!AQ16+RO!AQ16+SK!AQ16+SI!AQ16+ES!AQ16+SE!AQ16+UK!AQ16+CH!AQ16)=0," ",AT!AQ16+BE!AQ16+BG!AQ16+HR!AQ16+CY!AQ16+CZ!AQ16+DK!AQ16+EE!AQ16+FI!AQ16+FR!AQ16+DE!AQ16+GR!AQ16+HU!AQ16+IE!AQ16+IT!AQ16+LV!AQ16+LT!AQ16+LU!AQ16+MT!AQ16+NL!AQ16+PL!AQ16+PT!AQ16+RO!AQ16+SK!AQ16+SI!AQ16+ES!AQ16+SE!AQ16+UK!AQ16)</f>
        <v>882.3660000000001</v>
      </c>
      <c r="AR16" s="47">
        <f>IF((AT!AR16+BE!AR16+BG!AR16+HR!AR16+CY!AR16+CZ!AR16+DK!AR16+EE!AR16+FI!AR16+FR!AR16+DE!AR16+GR!AR16+HU!AR16+IE!AR16+IT!AR16+LV!AR16+LT!AR16+LU!AR16+MT!AR16+NL!AR16+PL!AR16+PT!AR16+RO!AR16+SK!AR16+SI!AR16+ES!AR16+SE!AR16+UK!AR16+CH!AR16)=0," ",AT!AR16+BE!AR16+BG!AR16+HR!AR16+CY!AR16+CZ!AR16+DK!AR16+EE!AR16+FI!AR16+FR!AR16+DE!AR16+GR!AR16+HU!AR16+IE!AR16+IT!AR16+LV!AR16+LT!AR16+LU!AR16+MT!AR16+NL!AR16+PL!AR16+PT!AR16+RO!AR16+SK!AR16+SI!AR16+ES!AR16+SE!AR16+UK!AR16)</f>
        <v>798.47800000000007</v>
      </c>
      <c r="AS16" s="47">
        <f>IF((AT!AS16+BE!AS16+BG!AS16+HR!AS16+CY!AS16+CZ!AS16+DK!AS16+EE!AS16+FI!AS16+FR!AS16+DE!AS16+GR!AS16+HU!AS16+IE!AS16+IT!AS16+LV!AS16+LT!AS16+LU!AS16+MT!AS16+NL!AS16+PL!AS16+PT!AS16+RO!AS16+SK!AS16+SI!AS16+ES!AS16+SE!AS16+UK!AS16+CH!AS16)=0," ",AT!AS16+BE!AS16+BG!AS16+HR!AS16+CY!AS16+CZ!AS16+DK!AS16+EE!AS16+FI!AS16+FR!AS16+DE!AS16+GR!AS16+HU!AS16+IE!AS16+IT!AS16+LV!AS16+LT!AS16+LU!AS16+MT!AS16+NL!AS16+PL!AS16+PT!AS16+RO!AS16+SK!AS16+SI!AS16+ES!AS16+SE!AS16+UK!AS16)</f>
        <v>21.100000000000005</v>
      </c>
      <c r="AT16" s="47">
        <f>IF((AT!AT16+BE!AT16+BG!AT16+HR!AT16+CY!AT16+CZ!AT16+DK!AT16+EE!AT16+FI!AT16+FR!AT16+DE!AT16+GR!AT16+HU!AT16+IE!AT16+IT!AT16+LV!AT16+LT!AT16+LU!AT16+MT!AT16+NL!AT16+PL!AT16+PT!AT16+RO!AT16+SK!AT16+SI!AT16+ES!AT16+SE!AT16+UK!AT16+CH!AT16)=0," ",AT!AT16+BE!AT16+BG!AT16+HR!AT16+CY!AT16+CZ!AT16+DK!AT16+EE!AT16+FI!AT16+FR!AT16+DE!AT16+GR!AT16+HU!AT16+IE!AT16+IT!AT16+LV!AT16+LT!AT16+LU!AT16+MT!AT16+NL!AT16+PL!AT16+PT!AT16+RO!AT16+SK!AT16+SI!AT16+ES!AT16+SE!AT16+UK!AT16)</f>
        <v>4.62100000000002</v>
      </c>
      <c r="AU16" s="47" t="str">
        <f>IF((AT!AU16+BE!AU16+BG!AU16+HR!AU16+CY!AU16+CZ!AU16+DK!AU16+EE!AU16+FI!AU16+FR!AU16+DE!AU16+GR!AU16+HU!AU16+IE!AU16+IT!AU16+LV!AU16+LT!AU16+LU!AU16+MT!AU16+NL!AU16+PL!AU16+PT!AU16+RO!AU16+SK!AU16+SI!AU16+ES!AU16+SE!AU16+UK!AU16+CH!AU16)=0," ",AT!AU16+BE!AU16+BG!AU16+HR!AU16+CY!AU16+CZ!AU16+DK!AU16+EE!AU16+FI!AU16+FR!AU16+DE!AU16+GR!AU16+HU!AU16+IE!AU16+IT!AU16+LV!AU16+LT!AU16+LU!AU16+MT!AU16+NL!AU16+PL!AU16+PT!AU16+RO!AU16+SK!AU16+SI!AU16+ES!AU16+SE!AU16+UK!AU16)</f>
        <v xml:space="preserve"> </v>
      </c>
      <c r="AV16" s="47"/>
      <c r="AW16" s="47"/>
      <c r="AX16" s="47"/>
      <c r="AY16" s="47"/>
      <c r="AZ16" s="47" t="str">
        <f>IF((AT!AZ16+BE!AZ16+BG!AZ16+HR!AZ16+CY!AZ16+CZ!AZ16+DK!AZ16+EE!AZ16+FI!AZ16+FR!AZ16+DE!AZ16+GR!AZ16+HU!AZ16+IE!AZ16+IT!AZ16+LV!AZ16+LT!AZ16+LU!AZ16+MT!AZ16+NL!AZ16+PL!AZ16+PT!AZ16+RO!AZ16+SK!AZ16+SI!AZ16+ES!AZ16+SE!AZ16+UK!AZ16+CH!AZ16)=0," ",AT!AZ16+BE!AZ16+BG!AZ16+HR!AZ16+CY!AZ16+CZ!AZ16+DK!AZ16+EE!AZ16+FI!AZ16+FR!AZ16+DE!AZ16+GR!AZ16+HU!AZ16+IE!AZ16+IT!AZ16+LV!AZ16+LT!AZ16+LU!AZ16+MT!AZ16+NL!AZ16+PL!AZ16+PT!AZ16+RO!AZ16+SK!AZ16+SI!AZ16+ES!AZ16+SE!AZ16+UK!AZ16)</f>
        <v xml:space="preserve"> </v>
      </c>
      <c r="BA16" s="47"/>
      <c r="BB16" s="47"/>
      <c r="BC16" s="47"/>
      <c r="BD16" s="47" t="str">
        <f>IF((AT!BD16+BE!BD16+BG!BD16+HR!BD16+CY!BD16+CZ!BD16+DK!BD16+EE!BD16+FI!BD16+FR!BD16+DE!BD16+GR!BD16+HU!BD16+IE!BD16+IT!BD16+LV!BD16+LT!BD16+LU!BD16+MT!BD16+NL!BD16+PL!BD16+PT!BD16+RO!BD16+SK!BD16+SI!BD16+ES!BD16+SE!BD16+UK!BD16+CH!BD16)=0," ",AT!BD16+BE!BD16+BG!BD16+HR!BD16+CY!BD16+CZ!BD16+DK!BD16+EE!BD16+FI!BD16+FR!BD16+DE!BD16+GR!BD16+HU!BD16+IE!BD16+IT!BD16+LV!BD16+LT!BD16+LU!BD16+MT!BD16+NL!BD16+PL!BD16+PT!BD16+RO!BD16+SK!BD16+SI!BD16+ES!BD16+SE!BD16+UK!BD16)</f>
        <v xml:space="preserve"> </v>
      </c>
      <c r="BE16" s="47">
        <v>130.02419718441556</v>
      </c>
      <c r="BF16" s="47">
        <v>2294.5236566008039</v>
      </c>
      <c r="BG16" s="47" t="str">
        <f>IF((AT!BG16+BE!BG16+BG!BG16+HR!BG16+CY!BG16+CZ!BG16+DK!BG16+EE!BG16+FI!BG16+FR!BG16+DE!BG16+GR!BG16+HU!BG16+IE!BG16+IT!BG16+LV!BG16+LT!BG16+LU!BG16+MT!BG16+NL!BG16+PL!BG16+PT!BG16+RO!BG16+SK!BG16+SI!BG16+ES!BG16+SE!BG16+UK!BG16+CH!BG16)=0," ",AT!BG16+BE!BG16+BG!BG16+HR!BG16+CY!BG16+CZ!BG16+DK!BG16+EE!BG16+FI!BG16+FR!BG16+DE!BG16+GR!BG16+HU!BG16+IE!BG16+IT!BG16+LV!BG16+LT!BG16+LU!BG16+MT!BG16+NL!BG16+PL!BG16+PT!BG16+RO!BG16+SK!BG16+SI!BG16+ES!BG16+SE!BG16+UK!BG16)</f>
        <v xml:space="preserve"> </v>
      </c>
      <c r="BH16" s="47"/>
      <c r="BI16" s="47"/>
      <c r="BJ16" s="47"/>
      <c r="BK16" s="47"/>
      <c r="BL16" s="47" t="str">
        <f>IF((AT!BL16+BE!BL16+BG!BL16+HR!BL16+CY!BL16+CZ!BL16+DK!BL16+EE!BL16+FI!BL16+FR!BL16+DE!BL16+GR!BL16+HU!BL16+IE!BL16+IT!BL16+LV!BL16+LT!BL16+LU!BL16+MT!BL16+NL!BL16+PL!BL16+PT!BL16+RO!BL16+SK!BL16+SI!BL16+ES!BL16+SE!BL16+UK!BL16+CH!BL16)=0," ",AT!BL16+BE!BL16+BG!BL16+HR!BL16+CY!BL16+CZ!BL16+DK!BL16+EE!BL16+FI!BL16+FR!BL16+DE!BL16+GR!BL16+HU!BL16+IE!BL16+IT!BL16+LV!BL16+LT!BL16+LU!BL16+MT!BL16+NL!BL16+PL!BL16+PT!BL16+RO!BL16+SK!BL16+SI!BL16+ES!BL16+SE!BL16+UK!BL16)</f>
        <v xml:space="preserve"> </v>
      </c>
      <c r="BM16" s="47">
        <f>IF((AT!BM16+BE!BM16+BG!BM16+HR!BM16+CY!BM16+CZ!BM16+DK!BM16+EE!BM16+FI!BM16+FR!BM16+DE!BM16+GR!BM16+HU!BM16+IE!BM16+IT!BM16+LV!BM16+LT!BM16+LU!BM16+MT!BM16+NL!BM16+PL!BM16+PT!BM16+RO!BM16+SK!BM16+SI!BM16+ES!BM16+SE!BM16+UK!BM16+CH!BM16)=0," ",AT!BM16+BE!BM16+BG!BM16+HR!BM16+CY!BM16+CZ!BM16+DK!BM16+EE!BM16+FI!BM16+FR!BM16+DE!BM16+GR!BM16+HU!BM16+IE!BM16+IT!BM16+LV!BM16+LT!BM16+LU!BM16+MT!BM16+NL!BM16+PL!BM16+PT!BM16+RO!BM16+SK!BM16+SI!BM16+ES!BM16+SE!BM16+UK!BM16)</f>
        <v>66371.556147798095</v>
      </c>
      <c r="BN16" s="47">
        <f>IF((AT!BN16+BE!BN16+BG!BN16+HR!BN16+CY!BN16+CZ!BN16+DK!BN16+EE!BN16+FI!BN16+FR!BN16+DE!BN16+GR!BN16+HU!BN16+IE!BN16+IT!BN16+LV!BN16+LT!BN16+LU!BN16+MT!BN16+NL!BN16+PL!BN16+PT!BN16+RO!BN16+SK!BN16+SI!BN16+ES!BN16+SE!BN16+UK!BN16+CH!BN16)=0," ",AT!BN16+BE!BN16+BG!BN16+HR!BN16+CY!BN16+CZ!BN16+DK!BN16+EE!BN16+FI!BN16+FR!BN16+DE!BN16+GR!BN16+HU!BN16+IE!BN16+IT!BN16+LV!BN16+LT!BN16+LU!BN16+MT!BN16+NL!BN16+PL!BN16+PT!BN16+RO!BN16+SK!BN16+SI!BN16+ES!BN16+SE!BN16+UK!BN16)</f>
        <v>282505.33104041271</v>
      </c>
      <c r="BO16" s="47">
        <f>IF((AT!BO16+BE!BO16+BG!BO16+HR!BO16+CY!BO16+CZ!BO16+DK!BO16+EE!BO16+FI!BO16+FR!BO16+DE!BO16+GR!BO16+HU!BO16+IE!BO16+IT!BO16+LV!BO16+LT!BO16+LU!BO16+MT!BO16+NL!BO16+PL!BO16+PT!BO16+RO!BO16+SK!BO16+SI!BO16+ES!BO16+SE!BO16+UK!BO16+CH!BO16)=0," ",AT!BO16+BE!BO16+BG!BO16+HR!BO16+CY!BO16+CZ!BO16+DK!BO16+EE!BO16+FI!BO16+FR!BO16+DE!BO16+GR!BO16+HU!BO16+IE!BO16+IT!BO16+LV!BO16+LT!BO16+LU!BO16+MT!BO16+NL!BO16+PL!BO16+PT!BO16+RO!BO16+SK!BO16+SI!BO16+ES!BO16+SE!BO16+UK!BO16)</f>
        <v>14732.017121353514</v>
      </c>
      <c r="BP16" s="47">
        <f>IF((AT!BP16+BE!BP16+BG!BP16+HR!BP16+CY!BP16+CZ!BP16+DK!BP16+EE!BP16+FI!BP16+FR!BP16+DE!BP16+GR!BP16+HU!BP16+IE!BP16+IT!BP16+LV!BP16+LT!BP16+LU!BP16+MT!BP16+NL!BP16+PL!BP16+PT!BP16+RO!BP16+SK!BP16+SI!BP16+ES!BP16+SE!BP16+UK!BP16+CH!BP16)=0," ",AT!BP16+BE!BP16+BG!BP16+HR!BP16+CY!BP16+CZ!BP16+DK!BP16+EE!BP16+FI!BP16+FR!BP16+DE!BP16+GR!BP16+HU!BP16+IE!BP16+IT!BP16+LV!BP16+LT!BP16+LU!BP16+MT!BP16+NL!BP16+PL!BP16+PT!BP16+RO!BP16+SK!BP16+SI!BP16+ES!BP16+SE!BP16+UK!BP16)</f>
        <v>293504.97717860003</v>
      </c>
      <c r="BQ16" s="47">
        <f>IF((AT!BQ16+BE!BQ16+BG!BQ16+HR!BQ16+CY!BQ16+CZ!BQ16+DK!BQ16+EE!BQ16+FI!BQ16+FR!BQ16+DE!BQ16+GR!BQ16+HU!BQ16+IE!BQ16+IT!BQ16+LV!BQ16+LT!BQ16+LU!BQ16+MT!BQ16+NL!BQ16+PL!BQ16+PT!BQ16+RO!BQ16+SK!BQ16+SI!BQ16+ES!BQ16+SE!BQ16+UK!BQ16+CH!BQ16)=0," ",AT!BQ16+BE!BQ16+BG!BQ16+HR!BQ16+CY!BQ16+CZ!BQ16+DK!BQ16+EE!BQ16+FI!BQ16+FR!BQ16+DE!BQ16+GR!BQ16+HU!BQ16+IE!BQ16+IT!BQ16+LV!BQ16+LT!BQ16+LU!BQ16+MT!BQ16+NL!BQ16+PL!BQ16+PT!BQ16+RO!BQ16+SK!BQ16+SI!BQ16+ES!BQ16+SE!BQ16+UK!BQ16)</f>
        <v>86047.274582008336</v>
      </c>
      <c r="BR16" s="47">
        <f>IF((AT!BR16+BE!BR16+BG!BR16+HR!BR16+CY!BR16+CZ!BR16+DK!BR16+EE!BR16+FI!BR16+FR!BR16+DE!BR16+GR!BR16+HU!BR16+IE!BR16+IT!BR16+LV!BR16+LT!BR16+LU!BR16+MT!BR16+NL!BR16+PL!BR16+PT!BR16+RO!BR16+SK!BR16+SI!BR16+ES!BR16+SE!BR16+UK!BR16+CH!BR16)=0," ",AT!BR16+BE!BR16+BG!BR16+HR!BR16+CY!BR16+CZ!BR16+DK!BR16+EE!BR16+FI!BR16+FR!BR16+DE!BR16+GR!BR16+HU!BR16+IE!BR16+IT!BR16+LV!BR16+LT!BR16+LU!BR16+MT!BR16+NL!BR16+PL!BR16+PT!BR16+RO!BR16+SK!BR16+SI!BR16+ES!BR16+SE!BR16+UK!BR16)</f>
        <v>530157.03925727622</v>
      </c>
    </row>
    <row r="17" spans="7:70" x14ac:dyDescent="0.25">
      <c r="G17" s="43">
        <v>11</v>
      </c>
      <c r="H17" s="43">
        <v>2013</v>
      </c>
      <c r="I17" s="47">
        <f>IF((AT!I17+BE!I17+BG!I17+HR!I17+CY!I17+CZ!I17+DK!I17+EE!I17+FI!I17+FR!I17+DE!I17+GR!I17+HU!I17+IE!I17+IT!I17+LV!I17+LT!I17+LU!I17+MT!I17+NL!I17+PL!I17+PT!I17+RO!I17+SK!I17+SI!I17+ES!I17+SE!I17+UK!I17+CH!I17)=0," ",AT!I17+BE!I17+BG!I17+HR!I17+CY!I17+CZ!I17+DK!I17+EE!I17+FI!I17+FR!I17+DE!I17+GR!I17+HU!I17+IE!I17+IT!I17+LV!I17+LT!I17+LU!I17+MT!I17+NL!I17+PL!I17+PT!I17+RO!I17+SK!I17+SI!I17+ES!I17+SE!I17+UK!I17)</f>
        <v>505166839</v>
      </c>
      <c r="J17" s="47">
        <f>IF((AT!J17+BE!J17+BG!J17+HR!J17+CY!J17+CZ!J17+DK!J17+EE!J17+FI!J17+FR!J17+DE!J17+GR!J17+HU!J17+IE!J17+IT!J17+LV!J17+LT!J17+LU!J17+MT!J17+NL!J17+PL!J17+PT!J17+RO!J17+SK!J17+SI!J17+ES!J17+SE!J17+UK!J17+CH!J17)=0," ",AT!J17+BE!J17+BG!J17+HR!J17+CY!J17+CZ!J17+DK!J17+EE!J17+FI!J17+FR!J17+DE!J17+GR!J17+HU!J17+IE!J17+IT!J17+LV!J17+LT!J17+LU!J17+MT!J17+NL!J17+PL!J17+PT!J17+RO!J17+SK!J17+SI!J17+ES!J17+SE!J17+UK!J17)</f>
        <v>13555046.999999998</v>
      </c>
      <c r="K17" s="47">
        <f>IF((AT!K17+BE!K17+BG!K17+HR!K17+CY!K17+CZ!K17+DK!K17+EE!K17+FI!K17+FR!K17+DE!K17+GR!K17+HU!K17+IE!K17+IT!K17+LV!K17+LT!K17+LU!K17+MT!K17+NL!K17+PL!K17+PT!K17+RO!K17+SK!K17+SI!K17+ES!K17+SE!K17+UK!K17+CH!K17)=0," ",AT!K17+BE!K17+BG!K17+HR!K17+CY!K17+CZ!K17+DK!K17+EE!K17+FI!K17+FR!K17+DE!K17+GR!K17+HU!K17+IE!K17+IT!K17+LV!K17+LT!K17+LU!K17+MT!K17+NL!K17+PL!K17+PT!K17+RO!K17+SK!K17+SI!K17+ES!K17+SE!K17+UK!K17)</f>
        <v>12990136.399999999</v>
      </c>
      <c r="L17" s="47">
        <f t="shared" si="0"/>
        <v>26832.812357265593</v>
      </c>
      <c r="M17" s="47" t="str">
        <f>IF((AT!M17+BE!M17+BG!M17+HR!M17+CY!M17+CZ!M17+DK!M17+EE!M17+FI!M17+FR!M17+DE!M17+GR!M17+HU!M17+IE!M17+IT!M17+LV!M17+LT!M17+LU!M17+MT!M17+NL!M17+PL!M17+PT!M17+RO!M17+SK!M17+SI!M17+ES!M17+SE!M17+UK!M17+CH!M17)=0," ",AT!M17+BE!M17+BG!M17+HR!M17+CY!M17+CZ!M17+DK!M17+EE!M17+FI!M17+FR!M17+DE!M17+GR!M17+HU!M17+IE!M17+IT!M17+LV!M17+LT!M17+LU!M17+MT!M17+NL!M17+PL!M17+PT!M17+RO!M17+SK!M17+SI!M17+ES!M17+SE!M17+UK!M17+CH!M17)</f>
        <v xml:space="preserve"> </v>
      </c>
      <c r="N17" s="47"/>
      <c r="O17" s="47">
        <f>IF((AT!O17+BE!O17+BG!O17+HR!O17+CY!O17+CZ!O17+DK!O17+EE!O17+FI!O17+FR!O17+DE!O17+GR!O17+HU!O17+IE!O17+IT!O17+LV!O17+LT!O17+LU!O17+MT!O17+NL!O17+PL!O17+PT!O17+RO!O17+SK!O17+SI!O17+ES!O17+SE!O17+UK!O17+CH!O17)=0," ",AT!O17+BE!O17+BG!O17+HR!O17+CY!O17+CZ!O17+DK!O17+EE!O17+FI!O17+FR!O17+DE!O17+GR!O17+HU!O17+IE!O17+IT!O17+LV!O17+LT!O17+LU!O17+MT!O17+NL!O17+PL!O17+PT!O17+RO!O17+SK!O17+SI!O17+ES!O17+SE!O17+UK!O17)</f>
        <v>1106.6169999999997</v>
      </c>
      <c r="P17" s="47">
        <f>IF((AT!P17+BE!P17+BG!P17+HR!P17+CY!P17+CZ!P17+DK!P17+EE!P17+FI!P17+FR!P17+DE!P17+GR!P17+HU!P17+IE!P17+IT!P17+LV!P17+LT!P17+LU!P17+MT!P17+NL!P17+PL!P17+PT!P17+RO!P17+SK!P17+SI!P17+ES!P17+SE!P17+UK!P17+CH!P17)=0," ",AT!P17+BE!P17+BG!P17+HR!P17+CY!P17+CZ!P17+DK!P17+EE!P17+FI!P17+FR!P17+DE!P17+GR!P17+HU!P17+IE!P17+IT!P17+LV!P17+LT!P17+LU!P17+MT!P17+NL!P17+PL!P17+PT!P17+RO!P17+SK!P17+SI!P17+ES!P17+SE!P17+UK!P17)</f>
        <v>47.83</v>
      </c>
      <c r="Q17" s="47">
        <f>IF((AT!Q17+BE!Q17+BG!Q17+HR!Q17+CY!Q17+CZ!Q17+DK!Q17+EE!Q17+FI!Q17+FR!Q17+DE!Q17+GR!Q17+HU!Q17+IE!Q17+IT!Q17+LV!Q17+LT!Q17+LU!Q17+MT!Q17+NL!Q17+PL!Q17+PT!Q17+RO!Q17+SK!Q17+SI!Q17+ES!Q17+SE!Q17+UK!Q17+CH!Q17)=0," ",AT!Q17+BE!Q17+BG!Q17+HR!Q17+CY!Q17+CZ!Q17+DK!Q17+EE!Q17+FI!Q17+FR!Q17+DE!Q17+GR!Q17+HU!Q17+IE!Q17+IT!Q17+LV!Q17+LT!Q17+LU!Q17+MT!Q17+NL!Q17+PL!Q17+PT!Q17+RO!Q17+SK!Q17+SI!Q17+ES!Q17+SE!Q17+UK!Q17)</f>
        <v>426.75599999999991</v>
      </c>
      <c r="R17" s="47">
        <f>IF((AT!R17+BE!R17+BG!R17+HR!R17+CY!R17+CZ!R17+DK!R17+EE!R17+FI!R17+FR!R17+DE!R17+GR!R17+HU!R17+IE!R17+IT!R17+LV!R17+LT!R17+LU!R17+MT!R17+NL!R17+PL!R17+PT!R17+RO!R17+SK!R17+SI!R17+ES!R17+SE!R17+UK!R17+CH!R17)=0," ",AT!R17+BE!R17+BG!R17+HR!R17+CY!R17+CZ!R17+DK!R17+EE!R17+FI!R17+FR!R17+DE!R17+GR!R17+HU!R17+IE!R17+IT!R17+LV!R17+LT!R17+LU!R17+MT!R17+NL!R17+PL!R17+PT!R17+RO!R17+SK!R17+SI!R17+ES!R17+SE!R17+UK!R17)</f>
        <v>258.72800000000001</v>
      </c>
      <c r="S17" s="47">
        <f>IF((AT!S17+BE!S17+BG!S17+HR!S17+CY!S17+CZ!S17+DK!S17+EE!S17+FI!S17+FR!S17+DE!S17+GR!S17+HU!S17+IE!S17+IT!S17+LV!S17+LT!S17+LU!S17+MT!S17+NL!S17+PL!S17+PT!S17+RO!S17+SK!S17+SI!S17+ES!S17+SE!S17+UK!S17+CH!S17)=0," ",AT!S17+BE!S17+BG!S17+HR!S17+CY!S17+CZ!S17+DK!S17+EE!S17+FI!S17+FR!S17+DE!S17+GR!S17+HU!S17+IE!S17+IT!S17+LV!S17+LT!S17+LU!S17+MT!S17+NL!S17+PL!S17+PT!S17+RO!S17+SK!S17+SI!S17+ES!S17+SE!S17+UK!S17)</f>
        <v>82.995999999999995</v>
      </c>
      <c r="T17" s="47">
        <f>IF((AT!T17+BE!T17+BG!T17+HR!T17+CY!T17+CZ!T17+DK!T17+EE!T17+FI!T17+FR!T17+DE!T17+GR!T17+HU!T17+IE!T17+IT!T17+LV!T17+LT!T17+LU!T17+MT!T17+NL!T17+PL!T17+PT!T17+RO!T17+SK!T17+SI!T17+ES!T17+SE!T17+UK!T17+CH!T17)=0," ",AT!T17+BE!T17+BG!T17+HR!T17+CY!T17+CZ!T17+DK!T17+EE!T17+FI!T17+FR!T17+DE!T17+GR!T17+HU!T17+IE!T17+IT!T17+LV!T17+LT!T17+LU!T17+MT!T17+NL!T17+PL!T17+PT!T17+RO!T17+SK!T17+SI!T17+ES!T17+SE!T17+UK!T17)</f>
        <v>238.25999999999993</v>
      </c>
      <c r="U17" s="47">
        <f>IF((AT!U17+BE!U17+BG!U17+HR!U17+CY!U17+CZ!U17+DK!U17+EE!U17+FI!U17+FR!U17+DE!U17+GR!U17+HU!U17+IE!U17+IT!U17+LV!U17+LT!U17+LU!U17+MT!U17+NL!U17+PL!U17+PT!U17+RO!U17+SK!U17+SI!U17+ES!U17+SE!U17+UK!U17+CH!U17)=0," ",AT!U17+BE!U17+BG!U17+HR!U17+CY!U17+CZ!U17+DK!U17+EE!U17+FI!U17+FR!U17+DE!U17+GR!U17+HU!U17+IE!U17+IT!U17+LV!U17+LT!U17+LU!U17+MT!U17+NL!U17+PL!U17+PT!U17+RO!U17+SK!U17+SI!U17+ES!U17+SE!U17+UK!U17)</f>
        <v>48.999000000000009</v>
      </c>
      <c r="V17" s="47">
        <f>IF((AT!V17+BE!V17+BG!V17+HR!V17+CY!V17+CZ!V17+DK!V17+EE!V17+FI!V17+FR!V17+DE!V17+GR!V17+HU!V17+IE!V17+IT!V17+LV!V17+LT!V17+LU!V17+MT!V17+NL!V17+PL!V17+PT!V17+RO!V17+SK!V17+SI!V17+ES!V17+SE!V17+UK!V17+CH!V17)=0," ",AT!V17+BE!V17+BG!V17+HR!V17+CY!V17+CZ!V17+DK!V17+EE!V17+FI!V17+FR!V17+DE!V17+GR!V17+HU!V17+IE!V17+IT!V17+LV!V17+LT!V17+LU!V17+MT!V17+NL!V17+PL!V17+PT!V17+RO!V17+SK!V17+SI!V17+ES!V17+SE!V17+UK!V17)</f>
        <v>3.0470000000000002</v>
      </c>
      <c r="W17" s="47">
        <f>IF((AT!W17+BE!W17+BG!W17+HR!W17+CY!W17+CZ!W17+DK!W17+EE!W17+FI!W17+FR!W17+DE!W17+GR!W17+HU!W17+IE!W17+IT!W17+LV!W17+LT!W17+LU!W17+MT!W17+NL!W17+PL!W17+PT!W17+RO!W17+SK!W17+SI!W17+ES!W17+SE!W17+UK!W17+CH!W17)=0," ",AT!W17+BE!W17+BG!W17+HR!W17+CY!W17+CZ!W17+DK!W17+EE!W17+FI!W17+FR!W17+DE!W17+GR!W17+HU!W17+IE!W17+IT!W17+LV!W17+LT!W17+LU!W17+MT!W17+NL!W17+PL!W17+PT!W17+RO!W17+SK!W17+SI!W17+ES!W17+SE!W17+UK!W17)</f>
        <v>278.69100000000003</v>
      </c>
      <c r="X17" s="47">
        <f>IF((AT!X17+BE!X17+BG!X17+HR!X17+CY!X17+CZ!X17+DK!X17+EE!X17+FI!X17+FR!X17+DE!X17+GR!X17+HU!X17+IE!X17+IT!X17+LV!X17+LT!X17+LU!X17+MT!X17+NL!X17+PL!X17+PT!X17+RO!X17+SK!X17+SI!X17+ES!X17+SE!X17+UK!X17+CH!X17)=0," ",AT!X17+BE!X17+BG!X17+HR!X17+CY!X17+CZ!X17+DK!X17+EE!X17+FI!X17+FR!X17+DE!X17+GR!X17+HU!X17+IE!X17+IT!X17+LV!X17+LT!X17+LU!X17+MT!X17+NL!X17+PL!X17+PT!X17+RO!X17+SK!X17+SI!X17+ES!X17+SE!X17+UK!X17)</f>
        <v>348.23599999999999</v>
      </c>
      <c r="Y17" s="47">
        <f>IF((AT!Y17+BE!Y17+BG!Y17+HR!Y17+CY!Y17+CZ!Y17+DK!Y17+EE!Y17+FI!Y17+FR!Y17+DE!Y17+GR!Y17+HU!Y17+IE!Y17+IT!Y17+LV!Y17+LT!Y17+LU!Y17+MT!Y17+NL!Y17+PL!Y17+PT!Y17+RO!Y17+SK!Y17+SI!Y17+ES!Y17+SE!Y17+UK!Y17+CH!Y17)=0," ",AT!Y17+BE!Y17+BG!Y17+HR!Y17+CY!Y17+CZ!Y17+DK!Y17+EE!Y17+FI!Y17+FR!Y17+DE!Y17+GR!Y17+HU!Y17+IE!Y17+IT!Y17+LV!Y17+LT!Y17+LU!Y17+MT!Y17+NL!Y17+PL!Y17+PT!Y17+RO!Y17+SK!Y17+SI!Y17+ES!Y17+SE!Y17+UK!Y17)</f>
        <v>298.20999999999998</v>
      </c>
      <c r="Z17" s="47">
        <f>IF((AT!Z17+BE!Z17+BG!Z17+HR!Z17+CY!Z17+CZ!Z17+DK!Z17+EE!Z17+FI!Z17+FR!Z17+DE!Z17+GR!Z17+HU!Z17+IE!Z17+IT!Z17+LV!Z17+LT!Z17+LU!Z17+MT!Z17+NL!Z17+PL!Z17+PT!Z17+RO!Z17+SK!Z17+SI!Z17+ES!Z17+SE!Z17+UK!Z17+CH!Z17)=0," ",AT!Z17+BE!Z17+BG!Z17+HR!Z17+CY!Z17+CZ!Z17+DK!Z17+EE!Z17+FI!Z17+FR!Z17+DE!Z17+GR!Z17+HU!Z17+IE!Z17+IT!Z17+LV!Z17+LT!Z17+LU!Z17+MT!Z17+NL!Z17+PL!Z17+PT!Z17+RO!Z17+SK!Z17+SI!Z17+ES!Z17+SE!Z17+UK!Z17)</f>
        <v>150.88099999999997</v>
      </c>
      <c r="AA17" s="47">
        <f>IF((AT!AA17+BE!AA17+BG!AA17+HR!AA17+CY!AA17+CZ!AA17+DK!AA17+EE!AA17+FI!AA17+FR!AA17+DE!AA17+GR!AA17+HU!AA17+IE!AA17+IT!AA17+LV!AA17+LT!AA17+LU!AA17+MT!AA17+NL!AA17+PL!AA17+PT!AA17+RO!AA17+SK!AA17+SI!AA17+ES!AA17+SE!AA17+UK!AA17+CH!AA17)=0," ",AT!AA17+BE!AA17+BG!AA17+HR!AA17+CY!AA17+CZ!AA17+DK!AA17+EE!AA17+FI!AA17+FR!AA17+DE!AA17+GR!AA17+HU!AA17+IE!AA17+IT!AA17+LV!AA17+LT!AA17+LU!AA17+MT!AA17+NL!AA17+PL!AA17+PT!AA17+RO!AA17+SK!AA17+SI!AA17+ES!AA17+SE!AA17+UK!AA17)</f>
        <v>25.516000000000002</v>
      </c>
      <c r="AB17" s="47">
        <f>IF((AT!AB17+BE!AB17+BG!AB17+HR!AB17+CY!AB17+CZ!AB17+DK!AB17+EE!AB17+FI!AB17+FR!AB17+DE!AB17+GR!AB17+HU!AB17+IE!AB17+IT!AB17+LV!AB17+LT!AB17+LU!AB17+MT!AB17+NL!AB17+PL!AB17+PT!AB17+RO!AB17+SK!AB17+SI!AB17+ES!AB17+SE!AB17+UK!AB17+CH!AB17)=0," ",AT!AB17+BE!AB17+BG!AB17+HR!AB17+CY!AB17+CZ!AB17+DK!AB17+EE!AB17+FI!AB17+FR!AB17+DE!AB17+GR!AB17+HU!AB17+IE!AB17+IT!AB17+LV!AB17+LT!AB17+LU!AB17+MT!AB17+NL!AB17+PL!AB17+PT!AB17+RO!AB17+SK!AB17+SI!AB17+ES!AB17+SE!AB17+UK!AB17)</f>
        <v>5.0830000000000002</v>
      </c>
      <c r="AC17" s="47" t="str">
        <f>IF((AT!AC17+BE!AC17+BG!AC17+HR!AC17+CY!AC17+CZ!AC17+DK!AC17+EE!AC17+FI!AC17+FR!AC17+DE!AC17+GR!AC17+HU!AC17+IE!AC17+IT!AC17+LV!AC17+LT!AC17+LU!AC17+MT!AC17+NL!AC17+PL!AC17+PT!AC17+RO!AC17+SK!AC17+SI!AC17+ES!AC17+SE!AC17+UK!AC17+CH!AC17)=0," ",AT!AC17+BE!AC17+BG!AC17+HR!AC17+CY!AC17+CZ!AC17+DK!AC17+EE!AC17+FI!AC17+FR!AC17+DE!AC17+GR!AC17+HU!AC17+IE!AC17+IT!AC17+LV!AC17+LT!AC17+LU!AC17+MT!AC17+NL!AC17+PL!AC17+PT!AC17+RO!AC17+SK!AC17+SI!AC17+ES!AC17+SE!AC17+UK!AC17)</f>
        <v xml:space="preserve"> </v>
      </c>
      <c r="AD17" s="47">
        <f>IF((AT!AD17+BE!AD17+BG!AD17+HR!AD17+CY!AD17+CZ!AD17+DK!AD17+EE!AD17+FI!AD17+FR!AD17+DE!AD17+GR!AD17+HU!AD17+IE!AD17+IT!AD17+LV!AD17+LT!AD17+LU!AD17+MT!AD17+NL!AD17+PL!AD17+PT!AD17+RO!AD17+SK!AD17+SI!AD17+ES!AD17+SE!AD17+UK!AD17+CH!AD17)=0," ",AT!AD17+BE!AD17+BG!AD17+HR!AD17+CY!AD17+CZ!AD17+DK!AD17+EE!AD17+FI!AD17+FR!AD17+DE!AD17+GR!AD17+HU!AD17+IE!AD17+IT!AD17+LV!AD17+LT!AD17+LU!AD17+MT!AD17+NL!AD17+PL!AD17+PT!AD17+RO!AD17+SK!AD17+SI!AD17+ES!AD17+SE!AD17+UK!AD17)</f>
        <v>2493.5300000000002</v>
      </c>
      <c r="AE17" s="47">
        <f>IF((AT!AE17+BE!AE17+BG!AE17+HR!AE17+CY!AE17+CZ!AE17+DK!AE17+EE!AE17+FI!AE17+FR!AE17+DE!AE17+GR!AE17+HU!AE17+IE!AE17+IT!AE17+LV!AE17+LT!AE17+LU!AE17+MT!AE17+NL!AE17+PL!AE17+PT!AE17+RO!AE17+SK!AE17+SI!AE17+ES!AE17+SE!AE17+UK!AE17+CH!AE17)=0," ",AT!AE17+BE!AE17+BG!AE17+HR!AE17+CY!AE17+CZ!AE17+DK!AE17+EE!AE17+FI!AE17+FR!AE17+DE!AE17+GR!AE17+HU!AE17+IE!AE17+IT!AE17+LV!AE17+LT!AE17+LU!AE17+MT!AE17+NL!AE17+PL!AE17+PT!AE17+RO!AE17+SK!AE17+SI!AE17+ES!AE17+SE!AE17+UK!AE17)</f>
        <v>698.66600000000005</v>
      </c>
      <c r="AF17" s="47">
        <f>IF((AT!AF17+BE!AF17+BG!AF17+HR!AF17+CY!AF17+CZ!AF17+DK!AF17+EE!AF17+FI!AF17+FR!AF17+DE!AF17+GR!AF17+HU!AF17+IE!AF17+IT!AF17+LV!AF17+LT!AF17+LU!AF17+MT!AF17+NL!AF17+PL!AF17+PT!AF17+RO!AF17+SK!AF17+SI!AF17+ES!AF17+SE!AF17+UK!AF17+CH!AF17)=0," ",AT!AF17+BE!AF17+BG!AF17+HR!AF17+CY!AF17+CZ!AF17+DK!AF17+EE!AF17+FI!AF17+FR!AF17+DE!AF17+GR!AF17+HU!AF17+IE!AF17+IT!AF17+LV!AF17+LT!AF17+LU!AF17+MT!AF17+NL!AF17+PL!AF17+PT!AF17+RO!AF17+SK!AF17+SI!AF17+ES!AF17+SE!AF17+UK!AF17)</f>
        <v>122.26600000000002</v>
      </c>
      <c r="AG17" s="47">
        <f>IF((AT!AG17+BE!AG17+BG!AG17+HR!AG17+CY!AG17+CZ!AG17+DK!AG17+EE!AG17+FI!AG17+FR!AG17+DE!AG17+GR!AG17+HU!AG17+IE!AG17+IT!AG17+LV!AG17+LT!AG17+LU!AG17+MT!AG17+NL!AG17+PL!AG17+PT!AG17+RO!AG17+SK!AG17+SI!AG17+ES!AG17+SE!AG17+UK!AG17+CH!AG17)=0," ",AT!AG17+BE!AG17+BG!AG17+HR!AG17+CY!AG17+CZ!AG17+DK!AG17+EE!AG17+FI!AG17+FR!AG17+DE!AG17+GR!AG17+HU!AG17+IE!AG17+IT!AG17+LV!AG17+LT!AG17+LU!AG17+MT!AG17+NL!AG17+PL!AG17+PT!AG17+RO!AG17+SK!AG17+SI!AG17+ES!AG17+SE!AG17+UK!AG17)</f>
        <v>1004.833</v>
      </c>
      <c r="AH17" s="47">
        <f>IF((AT!AH17+BE!AH17+BG!AH17+HR!AH17+CY!AH17+CZ!AH17+DK!AH17+EE!AH17+FI!AH17+FR!AH17+DE!AH17+GR!AH17+HU!AH17+IE!AH17+IT!AH17+LV!AH17+LT!AH17+LU!AH17+MT!AH17+NL!AH17+PL!AH17+PT!AH17+RO!AH17+SK!AH17+SI!AH17+ES!AH17+SE!AH17+UK!AH17+CH!AH17)=0," ",AT!AH17+BE!AH17+BG!AH17+HR!AH17+CY!AH17+CZ!AH17+DK!AH17+EE!AH17+FI!AH17+FR!AH17+DE!AH17+GR!AH17+HU!AH17+IE!AH17+IT!AH17+LV!AH17+LT!AH17+LU!AH17+MT!AH17+NL!AH17+PL!AH17+PT!AH17+RO!AH17+SK!AH17+SI!AH17+ES!AH17+SE!AH17+UK!AH17)</f>
        <v>4.3419999999999996</v>
      </c>
      <c r="AI17" s="47">
        <f>IF((AT!AI17+BE!AI17+BG!AI17+HR!AI17+CY!AI17+CZ!AI17+DK!AI17+EE!AI17+FI!AI17+FR!AI17+DE!AI17+GR!AI17+HU!AI17+IE!AI17+IT!AI17+LV!AI17+LT!AI17+LU!AI17+MT!AI17+NL!AI17+PL!AI17+PT!AI17+RO!AI17+SK!AI17+SI!AI17+ES!AI17+SE!AI17+UK!AI17+CH!AI17)=0," ",AT!AI17+BE!AI17+BG!AI17+HR!AI17+CY!AI17+CZ!AI17+DK!AI17+EE!AI17+FI!AI17+FR!AI17+DE!AI17+GR!AI17+HU!AI17+IE!AI17+IT!AI17+LV!AI17+LT!AI17+LU!AI17+MT!AI17+NL!AI17+PL!AI17+PT!AI17+RO!AI17+SK!AI17+SI!AI17+ES!AI17+SE!AI17+UK!AI17)</f>
        <v>507.13099999999997</v>
      </c>
      <c r="AJ17" s="47">
        <f>IF((AT!AJ17+BE!AJ17+BG!AJ17+HR!AJ17+CY!AJ17+CZ!AJ17+DK!AJ17+EE!AJ17+FI!AJ17+FR!AJ17+DE!AJ17+GR!AJ17+HU!AJ17+IE!AJ17+IT!AJ17+LV!AJ17+LT!AJ17+LU!AJ17+MT!AJ17+NL!AJ17+PL!AJ17+PT!AJ17+RO!AJ17+SK!AJ17+SI!AJ17+ES!AJ17+SE!AJ17+UK!AJ17+CH!AJ17)=0," ",AT!AJ17+BE!AJ17+BG!AJ17+HR!AJ17+CY!AJ17+CZ!AJ17+DK!AJ17+EE!AJ17+FI!AJ17+FR!AJ17+DE!AJ17+GR!AJ17+HU!AJ17+IE!AJ17+IT!AJ17+LV!AJ17+LT!AJ17+LU!AJ17+MT!AJ17+NL!AJ17+PL!AJ17+PT!AJ17+RO!AJ17+SK!AJ17+SI!AJ17+ES!AJ17+SE!AJ17+UK!AJ17)</f>
        <v>97.743999999999986</v>
      </c>
      <c r="AK17" s="47">
        <f>IF((AT!AK17+BE!AK17+BG!AK17+HR!AK17+CY!AK17+CZ!AK17+DK!AK17+EE!AK17+FI!AK17+FR!AK17+DE!AK17+GR!AK17+HU!AK17+IE!AK17+IT!AK17+LV!AK17+LT!AK17+LU!AK17+MT!AK17+NL!AK17+PL!AK17+PT!AK17+RO!AK17+SK!AK17+SI!AK17+ES!AK17+SE!AK17+UK!AK17+CH!AK17)=0," ",AT!AK17+BE!AK17+BG!AK17+HR!AK17+CY!AK17+CZ!AK17+DK!AK17+EE!AK17+FI!AK17+FR!AK17+DE!AK17+GR!AK17+HU!AK17+IE!AK17+IT!AK17+LV!AK17+LT!AK17+LU!AK17+MT!AK17+NL!AK17+PL!AK17+PT!AK17+RO!AK17+SK!AK17+SI!AK17+ES!AK17+SE!AK17+UK!AK17)</f>
        <v>58.546999999999997</v>
      </c>
      <c r="AL17" s="47" t="str">
        <f>IF((AT!AL17+BE!AL17+BG!AL17+HR!AL17+CY!AL17+CZ!AL17+DK!AL17+EE!AL17+FI!AL17+FR!AL17+DE!AL17+GR!AL17+HU!AL17+IE!AL17+IT!AL17+LV!AL17+LT!AL17+LU!AL17+MT!AL17+NL!AL17+PL!AL17+PT!AL17+RO!AL17+SK!AL17+SI!AL17+ES!AL17+SE!AL17+UK!AL17+CH!AL17)=0," ",AT!AL17+BE!AL17+BG!AL17+HR!AL17+CY!AL17+CZ!AL17+DK!AL17+EE!AL17+FI!AL17+FR!AL17+DE!AL17+GR!AL17+HU!AL17+IE!AL17+IT!AL17+LV!AL17+LT!AL17+LU!AL17+MT!AL17+NL!AL17+PL!AL17+PT!AL17+RO!AL17+SK!AL17+SI!AL17+ES!AL17+SE!AL17+UK!AL17)</f>
        <v xml:space="preserve"> </v>
      </c>
      <c r="AM17" s="47">
        <f>IF((AT!AM17+BE!AM17+BG!AM17+HR!AM17+CY!AM17+CZ!AM17+DK!AM17+EE!AM17+FI!AM17+FR!AM17+DE!AM17+GR!AM17+HU!AM17+IE!AM17+IT!AM17+LV!AM17+LT!AM17+LU!AM17+MT!AM17+NL!AM17+PL!AM17+PT!AM17+RO!AM17+SK!AM17+SI!AM17+ES!AM17+SE!AM17+UK!AM17+CH!AM17)=0," ",AT!AM17+BE!AM17+BG!AM17+HR!AM17+CY!AM17+CZ!AM17+DK!AM17+EE!AM17+FI!AM17+FR!AM17+DE!AM17+GR!AM17+HU!AM17+IE!AM17+IT!AM17+LV!AM17+LT!AM17+LU!AM17+MT!AM17+NL!AM17+PL!AM17+PT!AM17+RO!AM17+SK!AM17+SI!AM17+ES!AM17+SE!AM17+UK!AM17)</f>
        <v>3270.6020000000003</v>
      </c>
      <c r="AN17" s="47">
        <f>IF((AT!AN17+BE!AN17+BG!AN17+HR!AN17+CY!AN17+CZ!AN17+DK!AN17+EE!AN17+FI!AN17+FR!AN17+DE!AN17+GR!AN17+HU!AN17+IE!AN17+IT!AN17+LV!AN17+LT!AN17+LU!AN17+MT!AN17+NL!AN17+PL!AN17+PT!AN17+RO!AN17+SK!AN17+SI!AN17+ES!AN17+SE!AN17+UK!AN17+CH!AN17)=0," ",AT!AN17+BE!AN17+BG!AN17+HR!AN17+CY!AN17+CZ!AN17+DK!AN17+EE!AN17+FI!AN17+FR!AN17+DE!AN17+GR!AN17+HU!AN17+IE!AN17+IT!AN17+LV!AN17+LT!AN17+LU!AN17+MT!AN17+NL!AN17+PL!AN17+PT!AN17+RO!AN17+SK!AN17+SI!AN17+ES!AN17+SE!AN17+UK!AN17)</f>
        <v>875.74199999999996</v>
      </c>
      <c r="AO17" s="47">
        <f>IF((AT!AO17+BE!AO17+BG!AO17+HR!AO17+CY!AO17+CZ!AO17+DK!AO17+EE!AO17+FI!AO17+FR!AO17+DE!AO17+GR!AO17+HU!AO17+IE!AO17+IT!AO17+LV!AO17+LT!AO17+LU!AO17+MT!AO17+NL!AO17+PL!AO17+PT!AO17+RO!AO17+SK!AO17+SI!AO17+ES!AO17+SE!AO17+UK!AO17+CH!AO17)=0," ",AT!AO17+BE!AO17+BG!AO17+HR!AO17+CY!AO17+CZ!AO17+DK!AO17+EE!AO17+FI!AO17+FR!AO17+DE!AO17+GR!AO17+HU!AO17+IE!AO17+IT!AO17+LV!AO17+LT!AO17+LU!AO17+MT!AO17+NL!AO17+PL!AO17+PT!AO17+RO!AO17+SK!AO17+SI!AO17+ES!AO17+SE!AO17+UK!AO17)</f>
        <v>61.048000000000002</v>
      </c>
      <c r="AP17" s="47">
        <f>IF((AT!AP17+BE!AP17+BG!AP17+HR!AP17+CY!AP17+CZ!AP17+DK!AP17+EE!AP17+FI!AP17+FR!AP17+DE!AP17+GR!AP17+HU!AP17+IE!AP17+IT!AP17+LV!AP17+LT!AP17+LU!AP17+MT!AP17+NL!AP17+PL!AP17+PT!AP17+RO!AP17+SK!AP17+SI!AP17+ES!AP17+SE!AP17+UK!AP17+CH!AP17)=0," ",AT!AP17+BE!AP17+BG!AP17+HR!AP17+CY!AP17+CZ!AP17+DK!AP17+EE!AP17+FI!AP17+FR!AP17+DE!AP17+GR!AP17+HU!AP17+IE!AP17+IT!AP17+LV!AP17+LT!AP17+LU!AP17+MT!AP17+NL!AP17+PL!AP17+PT!AP17+RO!AP17+SK!AP17+SI!AP17+ES!AP17+SE!AP17+UK!AP17)</f>
        <v>542.16500000000019</v>
      </c>
      <c r="AQ17" s="47">
        <f>IF((AT!AQ17+BE!AQ17+BG!AQ17+HR!AQ17+CY!AQ17+CZ!AQ17+DK!AQ17+EE!AQ17+FI!AQ17+FR!AQ17+DE!AQ17+GR!AQ17+HU!AQ17+IE!AQ17+IT!AQ17+LV!AQ17+LT!AQ17+LU!AQ17+MT!AQ17+NL!AQ17+PL!AQ17+PT!AQ17+RO!AQ17+SK!AQ17+SI!AQ17+ES!AQ17+SE!AQ17+UK!AQ17+CH!AQ17)=0," ",AT!AQ17+BE!AQ17+BG!AQ17+HR!AQ17+CY!AQ17+CZ!AQ17+DK!AQ17+EE!AQ17+FI!AQ17+FR!AQ17+DE!AQ17+GR!AQ17+HU!AQ17+IE!AQ17+IT!AQ17+LV!AQ17+LT!AQ17+LU!AQ17+MT!AQ17+NL!AQ17+PL!AQ17+PT!AQ17+RO!AQ17+SK!AQ17+SI!AQ17+ES!AQ17+SE!AQ17+UK!AQ17)</f>
        <v>876.82999999999993</v>
      </c>
      <c r="AR17" s="47">
        <f>IF((AT!AR17+BE!AR17+BG!AR17+HR!AR17+CY!AR17+CZ!AR17+DK!AR17+EE!AR17+FI!AR17+FR!AR17+DE!AR17+GR!AR17+HU!AR17+IE!AR17+IT!AR17+LV!AR17+LT!AR17+LU!AR17+MT!AR17+NL!AR17+PL!AR17+PT!AR17+RO!AR17+SK!AR17+SI!AR17+ES!AR17+SE!AR17+UK!AR17+CH!AR17)=0," ",AT!AR17+BE!AR17+BG!AR17+HR!AR17+CY!AR17+CZ!AR17+DK!AR17+EE!AR17+FI!AR17+FR!AR17+DE!AR17+GR!AR17+HU!AR17+IE!AR17+IT!AR17+LV!AR17+LT!AR17+LU!AR17+MT!AR17+NL!AR17+PL!AR17+PT!AR17+RO!AR17+SK!AR17+SI!AR17+ES!AR17+SE!AR17+UK!AR17)</f>
        <v>889.12699999999995</v>
      </c>
      <c r="AS17" s="47">
        <f>IF((AT!AS17+BE!AS17+BG!AS17+HR!AS17+CY!AS17+CZ!AS17+DK!AS17+EE!AS17+FI!AS17+FR!AS17+DE!AS17+GR!AS17+HU!AS17+IE!AS17+IT!AS17+LV!AS17+LT!AS17+LU!AS17+MT!AS17+NL!AS17+PL!AS17+PT!AS17+RO!AS17+SK!AS17+SI!AS17+ES!AS17+SE!AS17+UK!AS17+CH!AS17)=0," ",AT!AS17+BE!AS17+BG!AS17+HR!AS17+CY!AS17+CZ!AS17+DK!AS17+EE!AS17+FI!AS17+FR!AS17+DE!AS17+GR!AS17+HU!AS17+IE!AS17+IT!AS17+LV!AS17+LT!AS17+LU!AS17+MT!AS17+NL!AS17+PL!AS17+PT!AS17+RO!AS17+SK!AS17+SI!AS17+ES!AS17+SE!AS17+UK!AS17)</f>
        <v>21.220000000000006</v>
      </c>
      <c r="AT17" s="47">
        <f>IF((AT!AT17+BE!AT17+BG!AT17+HR!AT17+CY!AT17+CZ!AT17+DK!AT17+EE!AT17+FI!AT17+FR!AT17+DE!AT17+GR!AT17+HU!AT17+IE!AT17+IT!AT17+LV!AT17+LT!AT17+LU!AT17+MT!AT17+NL!AT17+PL!AT17+PT!AT17+RO!AT17+SK!AT17+SI!AT17+ES!AT17+SE!AT17+UK!AT17+CH!AT17)=0," ",AT!AT17+BE!AT17+BG!AT17+HR!AT17+CY!AT17+CZ!AT17+DK!AT17+EE!AT17+FI!AT17+FR!AT17+DE!AT17+GR!AT17+HU!AT17+IE!AT17+IT!AT17+LV!AT17+LT!AT17+LU!AT17+MT!AT17+NL!AT17+PL!AT17+PT!AT17+RO!AT17+SK!AT17+SI!AT17+ES!AT17+SE!AT17+UK!AT17)</f>
        <v>4.4700000000001836</v>
      </c>
      <c r="AU17" s="47" t="str">
        <f>IF((AT!AU17+BE!AU17+BG!AU17+HR!AU17+CY!AU17+CZ!AU17+DK!AU17+EE!AU17+FI!AU17+FR!AU17+DE!AU17+GR!AU17+HU!AU17+IE!AU17+IT!AU17+LV!AU17+LT!AU17+LU!AU17+MT!AU17+NL!AU17+PL!AU17+PT!AU17+RO!AU17+SK!AU17+SI!AU17+ES!AU17+SE!AU17+UK!AU17+CH!AU17)=0," ",AT!AU17+BE!AU17+BG!AU17+HR!AU17+CY!AU17+CZ!AU17+DK!AU17+EE!AU17+FI!AU17+FR!AU17+DE!AU17+GR!AU17+HU!AU17+IE!AU17+IT!AU17+LV!AU17+LT!AU17+LU!AU17+MT!AU17+NL!AU17+PL!AU17+PT!AU17+RO!AU17+SK!AU17+SI!AU17+ES!AU17+SE!AU17+UK!AU17)</f>
        <v xml:space="preserve"> </v>
      </c>
      <c r="AV17" s="47"/>
      <c r="AW17" s="47"/>
      <c r="AX17" s="47"/>
      <c r="AY17" s="47"/>
      <c r="AZ17" s="47" t="str">
        <f>IF((AT!AZ17+BE!AZ17+BG!AZ17+HR!AZ17+CY!AZ17+CZ!AZ17+DK!AZ17+EE!AZ17+FI!AZ17+FR!AZ17+DE!AZ17+GR!AZ17+HU!AZ17+IE!AZ17+IT!AZ17+LV!AZ17+LT!AZ17+LU!AZ17+MT!AZ17+NL!AZ17+PL!AZ17+PT!AZ17+RO!AZ17+SK!AZ17+SI!AZ17+ES!AZ17+SE!AZ17+UK!AZ17+CH!AZ17)=0," ",AT!AZ17+BE!AZ17+BG!AZ17+HR!AZ17+CY!AZ17+CZ!AZ17+DK!AZ17+EE!AZ17+FI!AZ17+FR!AZ17+DE!AZ17+GR!AZ17+HU!AZ17+IE!AZ17+IT!AZ17+LV!AZ17+LT!AZ17+LU!AZ17+MT!AZ17+NL!AZ17+PL!AZ17+PT!AZ17+RO!AZ17+SK!AZ17+SI!AZ17+ES!AZ17+SE!AZ17+UK!AZ17)</f>
        <v xml:space="preserve"> </v>
      </c>
      <c r="BA17" s="47"/>
      <c r="BB17" s="47"/>
      <c r="BC17" s="47"/>
      <c r="BD17" s="47" t="str">
        <f>IF((AT!BD17+BE!BD17+BG!BD17+HR!BD17+CY!BD17+CZ!BD17+DK!BD17+EE!BD17+FI!BD17+FR!BD17+DE!BD17+GR!BD17+HU!BD17+IE!BD17+IT!BD17+LV!BD17+LT!BD17+LU!BD17+MT!BD17+NL!BD17+PL!BD17+PT!BD17+RO!BD17+SK!BD17+SI!BD17+ES!BD17+SE!BD17+UK!BD17+CH!BD17)=0," ",AT!BD17+BE!BD17+BG!BD17+HR!BD17+CY!BD17+CZ!BD17+DK!BD17+EE!BD17+FI!BD17+FR!BD17+DE!BD17+GR!BD17+HU!BD17+IE!BD17+IT!BD17+LV!BD17+LT!BD17+LU!BD17+MT!BD17+NL!BD17+PL!BD17+PT!BD17+RO!BD17+SK!BD17+SI!BD17+ES!BD17+SE!BD17+UK!BD17)</f>
        <v xml:space="preserve"> </v>
      </c>
      <c r="BE17" s="47">
        <v>128.39404269487619</v>
      </c>
      <c r="BF17" s="47">
        <v>2270.5943899734684</v>
      </c>
      <c r="BG17" s="47" t="str">
        <f>IF((AT!BG17+BE!BG17+BG!BG17+HR!BG17+CY!BG17+CZ!BG17+DK!BG17+EE!BG17+FI!BG17+FR!BG17+DE!BG17+GR!BG17+HU!BG17+IE!BG17+IT!BG17+LV!BG17+LT!BG17+LU!BG17+MT!BG17+NL!BG17+PL!BG17+PT!BG17+RO!BG17+SK!BG17+SI!BG17+ES!BG17+SE!BG17+UK!BG17+CH!BG17)=0," ",AT!BG17+BE!BG17+BG!BG17+HR!BG17+CY!BG17+CZ!BG17+DK!BG17+EE!BG17+FI!BG17+FR!BG17+DE!BG17+GR!BG17+HU!BG17+IE!BG17+IT!BG17+LV!BG17+LT!BG17+LU!BG17+MT!BG17+NL!BG17+PL!BG17+PT!BG17+RO!BG17+SK!BG17+SI!BG17+ES!BG17+SE!BG17+UK!BG17)</f>
        <v xml:space="preserve"> </v>
      </c>
      <c r="BH17" s="47"/>
      <c r="BI17" s="47"/>
      <c r="BJ17" s="47"/>
      <c r="BK17" s="47"/>
      <c r="BL17" s="47" t="str">
        <f>IF((AT!BL17+BE!BL17+BG!BL17+HR!BL17+CY!BL17+CZ!BL17+DK!BL17+EE!BL17+FI!BL17+FR!BL17+DE!BL17+GR!BL17+HU!BL17+IE!BL17+IT!BL17+LV!BL17+LT!BL17+LU!BL17+MT!BL17+NL!BL17+PL!BL17+PT!BL17+RO!BL17+SK!BL17+SI!BL17+ES!BL17+SE!BL17+UK!BL17+CH!BL17)=0," ",AT!BL17+BE!BL17+BG!BL17+HR!BL17+CY!BL17+CZ!BL17+DK!BL17+EE!BL17+FI!BL17+FR!BL17+DE!BL17+GR!BL17+HU!BL17+IE!BL17+IT!BL17+LV!BL17+LT!BL17+LU!BL17+MT!BL17+NL!BL17+PL!BL17+PT!BL17+RO!BL17+SK!BL17+SI!BL17+ES!BL17+SE!BL17+UK!BL17)</f>
        <v xml:space="preserve"> </v>
      </c>
      <c r="BM17" s="47">
        <f>IF((AT!BM17+BE!BM17+BG!BM17+HR!BM17+CY!BM17+CZ!BM17+DK!BM17+EE!BM17+FI!BM17+FR!BM17+DE!BM17+GR!BM17+HU!BM17+IE!BM17+IT!BM17+LV!BM17+LT!BM17+LU!BM17+MT!BM17+NL!BM17+PL!BM17+PT!BM17+RO!BM17+SK!BM17+SI!BM17+ES!BM17+SE!BM17+UK!BM17+CH!BM17)=0," ",AT!BM17+BE!BM17+BG!BM17+HR!BM17+CY!BM17+CZ!BM17+DK!BM17+EE!BM17+FI!BM17+FR!BM17+DE!BM17+GR!BM17+HU!BM17+IE!BM17+IT!BM17+LV!BM17+LT!BM17+LU!BM17+MT!BM17+NL!BM17+PL!BM17+PT!BM17+RO!BM17+SK!BM17+SI!BM17+ES!BM17+SE!BM17+UK!BM17)</f>
        <v>70904.964686706284</v>
      </c>
      <c r="BN17" s="47">
        <f>IF((AT!BN17+BE!BN17+BG!BN17+HR!BN17+CY!BN17+CZ!BN17+DK!BN17+EE!BN17+FI!BN17+FR!BN17+DE!BN17+GR!BN17+HU!BN17+IE!BN17+IT!BN17+LV!BN17+LT!BN17+LU!BN17+MT!BN17+NL!BN17+PL!BN17+PT!BN17+RO!BN17+SK!BN17+SI!BN17+ES!BN17+SE!BN17+UK!BN17+CH!BN17)=0," ",AT!BN17+BE!BN17+BG!BN17+HR!BN17+CY!BN17+CZ!BN17+DK!BN17+EE!BN17+FI!BN17+FR!BN17+DE!BN17+GR!BN17+HU!BN17+IE!BN17+IT!BN17+LV!BN17+LT!BN17+LU!BN17+MT!BN17+NL!BN17+PL!BN17+PT!BN17+RO!BN17+SK!BN17+SI!BN17+ES!BN17+SE!BN17+UK!BN17)</f>
        <v>279597.42046431638</v>
      </c>
      <c r="BO17" s="47">
        <f>IF((AT!BO17+BE!BO17+BG!BO17+HR!BO17+CY!BO17+CZ!BO17+DK!BO17+EE!BO17+FI!BO17+FR!BO17+DE!BO17+GR!BO17+HU!BO17+IE!BO17+IT!BO17+LV!BO17+LT!BO17+LU!BO17+MT!BO17+NL!BO17+PL!BO17+PT!BO17+RO!BO17+SK!BO17+SI!BO17+ES!BO17+SE!BO17+UK!BO17+CH!BO17)=0," ",AT!BO17+BE!BO17+BG!BO17+HR!BO17+CY!BO17+CZ!BO17+DK!BO17+EE!BO17+FI!BO17+FR!BO17+DE!BO17+GR!BO17+HU!BO17+IE!BO17+IT!BO17+LV!BO17+LT!BO17+LU!BO17+MT!BO17+NL!BO17+PL!BO17+PT!BO17+RO!BO17+SK!BO17+SI!BO17+ES!BO17+SE!BO17+UK!BO17)</f>
        <v>15571.29466620403</v>
      </c>
      <c r="BP17" s="47">
        <f>IF((AT!BP17+BE!BP17+BG!BP17+HR!BP17+CY!BP17+CZ!BP17+DK!BP17+EE!BP17+FI!BP17+FR!BP17+DE!BP17+GR!BP17+HU!BP17+IE!BP17+IT!BP17+LV!BP17+LT!BP17+LU!BP17+MT!BP17+NL!BP17+PL!BP17+PT!BP17+RO!BP17+SK!BP17+SI!BP17+ES!BP17+SE!BP17+UK!BP17+CH!BP17)=0," ",AT!BP17+BE!BP17+BG!BP17+HR!BP17+CY!BP17+CZ!BP17+DK!BP17+EE!BP17+FI!BP17+FR!BP17+DE!BP17+GR!BP17+HU!BP17+IE!BP17+IT!BP17+LV!BP17+LT!BP17+LU!BP17+MT!BP17+NL!BP17+PL!BP17+PT!BP17+RO!BP17+SK!BP17+SI!BP17+ES!BP17+SE!BP17+UK!BP17)</f>
        <v>290232.23192237015</v>
      </c>
      <c r="BQ17" s="47">
        <f>IF((AT!BQ17+BE!BQ17+BG!BQ17+HR!BQ17+CY!BQ17+CZ!BQ17+DK!BQ17+EE!BQ17+FI!BQ17+FR!BQ17+DE!BQ17+GR!BQ17+HU!BQ17+IE!BQ17+IT!BQ17+LV!BQ17+LT!BQ17+LU!BQ17+MT!BQ17+NL!BQ17+PL!BQ17+PT!BQ17+RO!BQ17+SK!BQ17+SI!BQ17+ES!BQ17+SE!BQ17+UK!BQ17+CH!BQ17)=0," ",AT!BQ17+BE!BQ17+BG!BQ17+HR!BQ17+CY!BQ17+CZ!BQ17+DK!BQ17+EE!BQ17+FI!BQ17+FR!BQ17+DE!BQ17+GR!BQ17+HU!BQ17+IE!BQ17+IT!BQ17+LV!BQ17+LT!BQ17+LU!BQ17+MT!BQ17+NL!BQ17+PL!BQ17+PT!BQ17+RO!BQ17+SK!BQ17+SI!BQ17+ES!BQ17+SE!BQ17+UK!BQ17)</f>
        <v>89248.993701361294</v>
      </c>
      <c r="BR17" s="47">
        <f>IF((AT!BR17+BE!BR17+BG!BR17+HR!BR17+CY!BR17+CZ!BR17+DK!BR17+EE!BR17+FI!BR17+FR!BR17+DE!BR17+GR!BR17+HU!BR17+IE!BR17+IT!BR17+LV!BR17+LT!BR17+LU!BR17+MT!BR17+NL!BR17+PL!BR17+PT!BR17+RO!BR17+SK!BR17+SI!BR17+ES!BR17+SE!BR17+UK!BR17+CH!BR17)=0," ",AT!BR17+BE!BR17+BG!BR17+HR!BR17+CY!BR17+CZ!BR17+DK!BR17+EE!BR17+FI!BR17+FR!BR17+DE!BR17+GR!BR17+HU!BR17+IE!BR17+IT!BR17+LV!BR17+LT!BR17+LU!BR17+MT!BR17+NL!BR17+PL!BR17+PT!BR17+RO!BR17+SK!BR17+SI!BR17+ES!BR17+SE!BR17+UK!BR17)</f>
        <v>536824.33331493125</v>
      </c>
    </row>
    <row r="18" spans="7:70" x14ac:dyDescent="0.25">
      <c r="G18" s="43">
        <v>12</v>
      </c>
      <c r="H18" s="43">
        <v>2014</v>
      </c>
      <c r="I18" s="47">
        <f>IF((AT!I18+BE!I18+BG!I18+HR!I18+CY!I18+CZ!I18+DK!I18+EE!I18+FI!I18+FR!I18+DE!I18+GR!I18+HU!I18+IE!I18+IT!I18+LV!I18+LT!I18+LU!I18+MT!I18+NL!I18+PL!I18+PT!I18+RO!I18+SK!I18+SI!I18+ES!I18+SE!I18+UK!I18+CH!I18)=0," ",AT!I18+BE!I18+BG!I18+HR!I18+CY!I18+CZ!I18+DK!I18+EE!I18+FI!I18+FR!I18+DE!I18+GR!I18+HU!I18+IE!I18+IT!I18+LV!I18+LT!I18+LU!I18+MT!I18+NL!I18+PL!I18+PT!I18+RO!I18+SK!I18+SI!I18+ES!I18+SE!I18+UK!I18)</f>
        <v>506944075</v>
      </c>
      <c r="J18" s="47">
        <f>IF((AT!J18+BE!J18+BG!J18+HR!J18+CY!J18+CZ!J18+DK!J18+EE!J18+FI!J18+FR!J18+DE!J18+GR!J18+HU!J18+IE!J18+IT!J18+LV!J18+LT!J18+LU!J18+MT!J18+NL!J18+PL!J18+PT!J18+RO!J18+SK!J18+SI!J18+ES!J18+SE!J18+UK!J18+CH!J18)=0," ",AT!J18+BE!J18+BG!J18+HR!J18+CY!J18+CZ!J18+DK!J18+EE!J18+FI!J18+FR!J18+DE!J18+GR!J18+HU!J18+IE!J18+IT!J18+LV!J18+LT!J18+LU!J18+MT!J18+NL!J18+PL!J18+PT!J18+RO!J18+SK!J18+SI!J18+ES!J18+SE!J18+UK!J18)</f>
        <v>13985060.100000001</v>
      </c>
      <c r="K18" s="47">
        <f>IF((AT!K18+BE!K18+BG!K18+HR!K18+CY!K18+CZ!K18+DK!K18+EE!K18+FI!K18+FR!K18+DE!K18+GR!K18+HU!K18+IE!K18+IT!K18+LV!K18+LT!K18+LU!K18+MT!K18+NL!K18+PL!K18+PT!K18+RO!K18+SK!K18+SI!K18+ES!K18+SE!K18+UK!K18+CH!K18)=0," ",AT!K18+BE!K18+BG!K18+HR!K18+CY!K18+CZ!K18+DK!K18+EE!K18+FI!K18+FR!K18+DE!K18+GR!K18+HU!K18+IE!K18+IT!K18+LV!K18+LT!K18+LU!K18+MT!K18+NL!K18+PL!K18+PT!K18+RO!K18+SK!K18+SI!K18+ES!K18+SE!K18+UK!K18)</f>
        <v>13189944.199999999</v>
      </c>
      <c r="L18" s="47">
        <f t="shared" si="0"/>
        <v>27586.987972983021</v>
      </c>
      <c r="M18" s="47" t="str">
        <f>IF((AT!M18+BE!M18+BG!M18+HR!M18+CY!M18+CZ!M18+DK!M18+EE!M18+FI!M18+FR!M18+DE!M18+GR!M18+HU!M18+IE!M18+IT!M18+LV!M18+LT!M18+LU!M18+MT!M18+NL!M18+PL!M18+PT!M18+RO!M18+SK!M18+SI!M18+ES!M18+SE!M18+UK!M18+CH!M18)=0," ",AT!M18+BE!M18+BG!M18+HR!M18+CY!M18+CZ!M18+DK!M18+EE!M18+FI!M18+FR!M18+DE!M18+GR!M18+HU!M18+IE!M18+IT!M18+LV!M18+LT!M18+LU!M18+MT!M18+NL!M18+PL!M18+PT!M18+RO!M18+SK!M18+SI!M18+ES!M18+SE!M18+UK!M18+CH!M18)</f>
        <v xml:space="preserve"> </v>
      </c>
      <c r="N18" s="47"/>
      <c r="O18" s="47">
        <f>IF((AT!O18+BE!O18+BG!O18+HR!O18+CY!O18+CZ!O18+DK!O18+EE!O18+FI!O18+FR!O18+DE!O18+GR!O18+HU!O18+IE!O18+IT!O18+LV!O18+LT!O18+LU!O18+MT!O18+NL!O18+PL!O18+PT!O18+RO!O18+SK!O18+SI!O18+ES!O18+SE!O18+UK!O18+CH!O18)=0," ",AT!O18+BE!O18+BG!O18+HR!O18+CY!O18+CZ!O18+DK!O18+EE!O18+FI!O18+FR!O18+DE!O18+GR!O18+HU!O18+IE!O18+IT!O18+LV!O18+LT!O18+LU!O18+MT!O18+NL!O18+PL!O18+PT!O18+RO!O18+SK!O18+SI!O18+ES!O18+SE!O18+UK!O18)</f>
        <v>1061.684</v>
      </c>
      <c r="P18" s="47">
        <f>IF((AT!P18+BE!P18+BG!P18+HR!P18+CY!P18+CZ!P18+DK!P18+EE!P18+FI!P18+FR!P18+DE!P18+GR!P18+HU!P18+IE!P18+IT!P18+LV!P18+LT!P18+LU!P18+MT!P18+NL!P18+PL!P18+PT!P18+RO!P18+SK!P18+SI!P18+ES!P18+SE!P18+UK!P18+CH!P18)=0," ",AT!P18+BE!P18+BG!P18+HR!P18+CY!P18+CZ!P18+DK!P18+EE!P18+FI!P18+FR!P18+DE!P18+GR!P18+HU!P18+IE!P18+IT!P18+LV!P18+LT!P18+LU!P18+MT!P18+NL!P18+PL!P18+PT!P18+RO!P18+SK!P18+SI!P18+ES!P18+SE!P18+UK!P18)</f>
        <v>46.575999999999993</v>
      </c>
      <c r="Q18" s="47">
        <f>IF((AT!Q18+BE!Q18+BG!Q18+HR!Q18+CY!Q18+CZ!Q18+DK!Q18+EE!Q18+FI!Q18+FR!Q18+DE!Q18+GR!Q18+HU!Q18+IE!Q18+IT!Q18+LV!Q18+LT!Q18+LU!Q18+MT!Q18+NL!Q18+PL!Q18+PT!Q18+RO!Q18+SK!Q18+SI!Q18+ES!Q18+SE!Q18+UK!Q18+CH!Q18)=0," ",AT!Q18+BE!Q18+BG!Q18+HR!Q18+CY!Q18+CZ!Q18+DK!Q18+EE!Q18+FI!Q18+FR!Q18+DE!Q18+GR!Q18+HU!Q18+IE!Q18+IT!Q18+LV!Q18+LT!Q18+LU!Q18+MT!Q18+NL!Q18+PL!Q18+PT!Q18+RO!Q18+SK!Q18+SI!Q18+ES!Q18+SE!Q18+UK!Q18)</f>
        <v>422.9550000000001</v>
      </c>
      <c r="R18" s="47">
        <f>IF((AT!R18+BE!R18+BG!R18+HR!R18+CY!R18+CZ!R18+DK!R18+EE!R18+FI!R18+FR!R18+DE!R18+GR!R18+HU!R18+IE!R18+IT!R18+LV!R18+LT!R18+LU!R18+MT!R18+NL!R18+PL!R18+PT!R18+RO!R18+SK!R18+SI!R18+ES!R18+SE!R18+UK!R18+CH!R18)=0," ",AT!R18+BE!R18+BG!R18+HR!R18+CY!R18+CZ!R18+DK!R18+EE!R18+FI!R18+FR!R18+DE!R18+GR!R18+HU!R18+IE!R18+IT!R18+LV!R18+LT!R18+LU!R18+MT!R18+NL!R18+PL!R18+PT!R18+RO!R18+SK!R18+SI!R18+ES!R18+SE!R18+UK!R18)</f>
        <v>229.26499999999996</v>
      </c>
      <c r="S18" s="47">
        <f>IF((AT!S18+BE!S18+BG!S18+HR!S18+CY!S18+CZ!S18+DK!S18+EE!S18+FI!S18+FR!S18+DE!S18+GR!S18+HU!S18+IE!S18+IT!S18+LV!S18+LT!S18+LU!S18+MT!S18+NL!S18+PL!S18+PT!S18+RO!S18+SK!S18+SI!S18+ES!S18+SE!S18+UK!S18+CH!S18)=0," ",AT!S18+BE!S18+BG!S18+HR!S18+CY!S18+CZ!S18+DK!S18+EE!S18+FI!S18+FR!S18+DE!S18+GR!S18+HU!S18+IE!S18+IT!S18+LV!S18+LT!S18+LU!S18+MT!S18+NL!S18+PL!S18+PT!S18+RO!S18+SK!S18+SI!S18+ES!S18+SE!S18+UK!S18)</f>
        <v>81.379000000000005</v>
      </c>
      <c r="T18" s="47">
        <f>IF((AT!T18+BE!T18+BG!T18+HR!T18+CY!T18+CZ!T18+DK!T18+EE!T18+FI!T18+FR!T18+DE!T18+GR!T18+HU!T18+IE!T18+IT!T18+LV!T18+LT!T18+LU!T18+MT!T18+NL!T18+PL!T18+PT!T18+RO!T18+SK!T18+SI!T18+ES!T18+SE!T18+UK!T18+CH!T18)=0," ",AT!T18+BE!T18+BG!T18+HR!T18+CY!T18+CZ!T18+DK!T18+EE!T18+FI!T18+FR!T18+DE!T18+GR!T18+HU!T18+IE!T18+IT!T18+LV!T18+LT!T18+LU!T18+MT!T18+NL!T18+PL!T18+PT!T18+RO!T18+SK!T18+SI!T18+ES!T18+SE!T18+UK!T18)</f>
        <v>232.70200000000003</v>
      </c>
      <c r="U18" s="47">
        <f>IF((AT!U18+BE!U18+BG!U18+HR!U18+CY!U18+CZ!U18+DK!U18+EE!U18+FI!U18+FR!U18+DE!U18+GR!U18+HU!U18+IE!U18+IT!U18+LV!U18+LT!U18+LU!U18+MT!U18+NL!U18+PL!U18+PT!U18+RO!U18+SK!U18+SI!U18+ES!U18+SE!U18+UK!U18+CH!U18)=0," ",AT!U18+BE!U18+BG!U18+HR!U18+CY!U18+CZ!U18+DK!U18+EE!U18+FI!U18+FR!U18+DE!U18+GR!U18+HU!U18+IE!U18+IT!U18+LV!U18+LT!U18+LU!U18+MT!U18+NL!U18+PL!U18+PT!U18+RO!U18+SK!U18+SI!U18+ES!U18+SE!U18+UK!U18)</f>
        <v>45.545000000000002</v>
      </c>
      <c r="V18" s="47">
        <f>IF((AT!V18+BE!V18+BG!V18+HR!V18+CY!V18+CZ!V18+DK!V18+EE!V18+FI!V18+FR!V18+DE!V18+GR!V18+HU!V18+IE!V18+IT!V18+LV!V18+LT!V18+LU!V18+MT!V18+NL!V18+PL!V18+PT!V18+RO!V18+SK!V18+SI!V18+ES!V18+SE!V18+UK!V18+CH!V18)=0," ",AT!V18+BE!V18+BG!V18+HR!V18+CY!V18+CZ!V18+DK!V18+EE!V18+FI!V18+FR!V18+DE!V18+GR!V18+HU!V18+IE!V18+IT!V18+LV!V18+LT!V18+LU!V18+MT!V18+NL!V18+PL!V18+PT!V18+RO!V18+SK!V18+SI!V18+ES!V18+SE!V18+UK!V18)</f>
        <v>3.266</v>
      </c>
      <c r="W18" s="47">
        <f>IF((AT!W18+BE!W18+BG!W18+HR!W18+CY!W18+CZ!W18+DK!W18+EE!W18+FI!W18+FR!W18+DE!W18+GR!W18+HU!W18+IE!W18+IT!W18+LV!W18+LT!W18+LU!W18+MT!W18+NL!W18+PL!W18+PT!W18+RO!W18+SK!W18+SI!W18+ES!W18+SE!W18+UK!W18+CH!W18)=0," ",AT!W18+BE!W18+BG!W18+HR!W18+CY!W18+CZ!W18+DK!W18+EE!W18+FI!W18+FR!W18+DE!W18+GR!W18+HU!W18+IE!W18+IT!W18+LV!W18+LT!W18+LU!W18+MT!W18+NL!W18+PL!W18+PT!W18+RO!W18+SK!W18+SI!W18+ES!W18+SE!W18+UK!W18)</f>
        <v>274.767</v>
      </c>
      <c r="X18" s="47">
        <f>IF((AT!X18+BE!X18+BG!X18+HR!X18+CY!X18+CZ!X18+DK!X18+EE!X18+FI!X18+FR!X18+DE!X18+GR!X18+HU!X18+IE!X18+IT!X18+LV!X18+LT!X18+LU!X18+MT!X18+NL!X18+PL!X18+PT!X18+RO!X18+SK!X18+SI!X18+ES!X18+SE!X18+UK!X18+CH!X18)=0," ",AT!X18+BE!X18+BG!X18+HR!X18+CY!X18+CZ!X18+DK!X18+EE!X18+FI!X18+FR!X18+DE!X18+GR!X18+HU!X18+IE!X18+IT!X18+LV!X18+LT!X18+LU!X18+MT!X18+NL!X18+PL!X18+PT!X18+RO!X18+SK!X18+SI!X18+ES!X18+SE!X18+UK!X18)</f>
        <v>352.935</v>
      </c>
      <c r="Y18" s="47">
        <f>IF((AT!Y18+BE!Y18+BG!Y18+HR!Y18+CY!Y18+CZ!Y18+DK!Y18+EE!Y18+FI!Y18+FR!Y18+DE!Y18+GR!Y18+HU!Y18+IE!Y18+IT!Y18+LV!Y18+LT!Y18+LU!Y18+MT!Y18+NL!Y18+PL!Y18+PT!Y18+RO!Y18+SK!Y18+SI!Y18+ES!Y18+SE!Y18+UK!Y18+CH!Y18)=0," ",AT!Y18+BE!Y18+BG!Y18+HR!Y18+CY!Y18+CZ!Y18+DK!Y18+EE!Y18+FI!Y18+FR!Y18+DE!Y18+GR!Y18+HU!Y18+IE!Y18+IT!Y18+LV!Y18+LT!Y18+LU!Y18+MT!Y18+NL!Y18+PL!Y18+PT!Y18+RO!Y18+SK!Y18+SI!Y18+ES!Y18+SE!Y18+UK!Y18)</f>
        <v>263.22100000000006</v>
      </c>
      <c r="Z18" s="47">
        <f>IF((AT!Z18+BE!Z18+BG!Z18+HR!Z18+CY!Z18+CZ!Z18+DK!Z18+EE!Z18+FI!Z18+FR!Z18+DE!Z18+GR!Z18+HU!Z18+IE!Z18+IT!Z18+LV!Z18+LT!Z18+LU!Z18+MT!Z18+NL!Z18+PL!Z18+PT!Z18+RO!Z18+SK!Z18+SI!Z18+ES!Z18+SE!Z18+UK!Z18+CH!Z18)=0," ",AT!Z18+BE!Z18+BG!Z18+HR!Z18+CY!Z18+CZ!Z18+DK!Z18+EE!Z18+FI!Z18+FR!Z18+DE!Z18+GR!Z18+HU!Z18+IE!Z18+IT!Z18+LV!Z18+LT!Z18+LU!Z18+MT!Z18+NL!Z18+PL!Z18+PT!Z18+RO!Z18+SK!Z18+SI!Z18+ES!Z18+SE!Z18+UK!Z18)</f>
        <v>141.22500000000002</v>
      </c>
      <c r="AA18" s="47">
        <f>IF((AT!AA18+BE!AA18+BG!AA18+HR!AA18+CY!AA18+CZ!AA18+DK!AA18+EE!AA18+FI!AA18+FR!AA18+DE!AA18+GR!AA18+HU!AA18+IE!AA18+IT!AA18+LV!AA18+LT!AA18+LU!AA18+MT!AA18+NL!AA18+PL!AA18+PT!AA18+RO!AA18+SK!AA18+SI!AA18+ES!AA18+SE!AA18+UK!AA18+CH!AA18)=0," ",AT!AA18+BE!AA18+BG!AA18+HR!AA18+CY!AA18+CZ!AA18+DK!AA18+EE!AA18+FI!AA18+FR!AA18+DE!AA18+GR!AA18+HU!AA18+IE!AA18+IT!AA18+LV!AA18+LT!AA18+LU!AA18+MT!AA18+NL!AA18+PL!AA18+PT!AA18+RO!AA18+SK!AA18+SI!AA18+ES!AA18+SE!AA18+UK!AA18)</f>
        <v>24.698000000000008</v>
      </c>
      <c r="AB18" s="47">
        <f>IF((AT!AB18+BE!AB18+BG!AB18+HR!AB18+CY!AB18+CZ!AB18+DK!AB18+EE!AB18+FI!AB18+FR!AB18+DE!AB18+GR!AB18+HU!AB18+IE!AB18+IT!AB18+LV!AB18+LT!AB18+LU!AB18+MT!AB18+NL!AB18+PL!AB18+PT!AB18+RO!AB18+SK!AB18+SI!AB18+ES!AB18+SE!AB18+UK!AB18+CH!AB18)=0," ",AT!AB18+BE!AB18+BG!AB18+HR!AB18+CY!AB18+CZ!AB18+DK!AB18+EE!AB18+FI!AB18+FR!AB18+DE!AB18+GR!AB18+HU!AB18+IE!AB18+IT!AB18+LV!AB18+LT!AB18+LU!AB18+MT!AB18+NL!AB18+PL!AB18+PT!AB18+RO!AB18+SK!AB18+SI!AB18+ES!AB18+SE!AB18+UK!AB18)</f>
        <v>4.83</v>
      </c>
      <c r="AC18" s="47" t="str">
        <f>IF((AT!AC18+BE!AC18+BG!AC18+HR!AC18+CY!AC18+CZ!AC18+DK!AC18+EE!AC18+FI!AC18+FR!AC18+DE!AC18+GR!AC18+HU!AC18+IE!AC18+IT!AC18+LV!AC18+LT!AC18+LU!AC18+MT!AC18+NL!AC18+PL!AC18+PT!AC18+RO!AC18+SK!AC18+SI!AC18+ES!AC18+SE!AC18+UK!AC18+CH!AC18)=0," ",AT!AC18+BE!AC18+BG!AC18+HR!AC18+CY!AC18+CZ!AC18+DK!AC18+EE!AC18+FI!AC18+FR!AC18+DE!AC18+GR!AC18+HU!AC18+IE!AC18+IT!AC18+LV!AC18+LT!AC18+LU!AC18+MT!AC18+NL!AC18+PL!AC18+PT!AC18+RO!AC18+SK!AC18+SI!AC18+ES!AC18+SE!AC18+UK!AC18)</f>
        <v xml:space="preserve"> </v>
      </c>
      <c r="AD18" s="47">
        <f>IF((AT!AD18+BE!AD18+BG!AD18+HR!AD18+CY!AD18+CZ!AD18+DK!AD18+EE!AD18+FI!AD18+FR!AD18+DE!AD18+GR!AD18+HU!AD18+IE!AD18+IT!AD18+LV!AD18+LT!AD18+LU!AD18+MT!AD18+NL!AD18+PL!AD18+PT!AD18+RO!AD18+SK!AD18+SI!AD18+ES!AD18+SE!AD18+UK!AD18+CH!AD18)=0," ",AT!AD18+BE!AD18+BG!AD18+HR!AD18+CY!AD18+CZ!AD18+DK!AD18+EE!AD18+FI!AD18+FR!AD18+DE!AD18+GR!AD18+HU!AD18+IE!AD18+IT!AD18+LV!AD18+LT!AD18+LU!AD18+MT!AD18+NL!AD18+PL!AD18+PT!AD18+RO!AD18+SK!AD18+SI!AD18+ES!AD18+SE!AD18+UK!AD18)</f>
        <v>2326.9749999999999</v>
      </c>
      <c r="AE18" s="47">
        <f>IF((AT!AE18+BE!AE18+BG!AE18+HR!AE18+CY!AE18+CZ!AE18+DK!AE18+EE!AE18+FI!AE18+FR!AE18+DE!AE18+GR!AE18+HU!AE18+IE!AE18+IT!AE18+LV!AE18+LT!AE18+LU!AE18+MT!AE18+NL!AE18+PL!AE18+PT!AE18+RO!AE18+SK!AE18+SI!AE18+ES!AE18+SE!AE18+UK!AE18+CH!AE18)=0," ",AT!AE18+BE!AE18+BG!AE18+HR!AE18+CY!AE18+CZ!AE18+DK!AE18+EE!AE18+FI!AE18+FR!AE18+DE!AE18+GR!AE18+HU!AE18+IE!AE18+IT!AE18+LV!AE18+LT!AE18+LU!AE18+MT!AE18+NL!AE18+PL!AE18+PT!AE18+RO!AE18+SK!AE18+SI!AE18+ES!AE18+SE!AE18+UK!AE18)</f>
        <v>633.86699999999996</v>
      </c>
      <c r="AF18" s="47">
        <f>IF((AT!AF18+BE!AF18+BG!AF18+HR!AF18+CY!AF18+CZ!AF18+DK!AF18+EE!AF18+FI!AF18+FR!AF18+DE!AF18+GR!AF18+HU!AF18+IE!AF18+IT!AF18+LV!AF18+LT!AF18+LU!AF18+MT!AF18+NL!AF18+PL!AF18+PT!AF18+RO!AF18+SK!AF18+SI!AF18+ES!AF18+SE!AF18+UK!AF18+CH!AF18)=0," ",AT!AF18+BE!AF18+BG!AF18+HR!AF18+CY!AF18+CZ!AF18+DK!AF18+EE!AF18+FI!AF18+FR!AF18+DE!AF18+GR!AF18+HU!AF18+IE!AF18+IT!AF18+LV!AF18+LT!AF18+LU!AF18+MT!AF18+NL!AF18+PL!AF18+PT!AF18+RO!AF18+SK!AF18+SI!AF18+ES!AF18+SE!AF18+UK!AF18)</f>
        <v>106.164</v>
      </c>
      <c r="AG18" s="47">
        <f>IF((AT!AG18+BE!AG18+BG!AG18+HR!AG18+CY!AG18+CZ!AG18+DK!AG18+EE!AG18+FI!AG18+FR!AG18+DE!AG18+GR!AG18+HU!AG18+IE!AG18+IT!AG18+LV!AG18+LT!AG18+LU!AG18+MT!AG18+NL!AG18+PL!AG18+PT!AG18+RO!AG18+SK!AG18+SI!AG18+ES!AG18+SE!AG18+UK!AG18+CH!AG18)=0," ",AT!AG18+BE!AG18+BG!AG18+HR!AG18+CY!AG18+CZ!AG18+DK!AG18+EE!AG18+FI!AG18+FR!AG18+DE!AG18+GR!AG18+HU!AG18+IE!AG18+IT!AG18+LV!AG18+LT!AG18+LU!AG18+MT!AG18+NL!AG18+PL!AG18+PT!AG18+RO!AG18+SK!AG18+SI!AG18+ES!AG18+SE!AG18+UK!AG18)</f>
        <v>898.87300000000005</v>
      </c>
      <c r="AH18" s="47">
        <f>IF((AT!AH18+BE!AH18+BG!AH18+HR!AH18+CY!AH18+CZ!AH18+DK!AH18+EE!AH18+FI!AH18+FR!AH18+DE!AH18+GR!AH18+HU!AH18+IE!AH18+IT!AH18+LV!AH18+LT!AH18+LU!AH18+MT!AH18+NL!AH18+PL!AH18+PT!AH18+RO!AH18+SK!AH18+SI!AH18+ES!AH18+SE!AH18+UK!AH18+CH!AH18)=0," ",AT!AH18+BE!AH18+BG!AH18+HR!AH18+CY!AH18+CZ!AH18+DK!AH18+EE!AH18+FI!AH18+FR!AH18+DE!AH18+GR!AH18+HU!AH18+IE!AH18+IT!AH18+LV!AH18+LT!AH18+LU!AH18+MT!AH18+NL!AH18+PL!AH18+PT!AH18+RO!AH18+SK!AH18+SI!AH18+ES!AH18+SE!AH18+UK!AH18)</f>
        <v>3.7269999999999999</v>
      </c>
      <c r="AI18" s="47">
        <f>IF((AT!AI18+BE!AI18+BG!AI18+HR!AI18+CY!AI18+CZ!AI18+DK!AI18+EE!AI18+FI!AI18+FR!AI18+DE!AI18+GR!AI18+HU!AI18+IE!AI18+IT!AI18+LV!AI18+LT!AI18+LU!AI18+MT!AI18+NL!AI18+PL!AI18+PT!AI18+RO!AI18+SK!AI18+SI!AI18+ES!AI18+SE!AI18+UK!AI18+CH!AI18)=0," ",AT!AI18+BE!AI18+BG!AI18+HR!AI18+CY!AI18+CZ!AI18+DK!AI18+EE!AI18+FI!AI18+FR!AI18+DE!AI18+GR!AI18+HU!AI18+IE!AI18+IT!AI18+LV!AI18+LT!AI18+LU!AI18+MT!AI18+NL!AI18+PL!AI18+PT!AI18+RO!AI18+SK!AI18+SI!AI18+ES!AI18+SE!AI18+UK!AI18)</f>
        <v>517.27700000000004</v>
      </c>
      <c r="AJ18" s="47">
        <f>IF((AT!AJ18+BE!AJ18+BG!AJ18+HR!AJ18+CY!AJ18+CZ!AJ18+DK!AJ18+EE!AJ18+FI!AJ18+FR!AJ18+DE!AJ18+GR!AJ18+HU!AJ18+IE!AJ18+IT!AJ18+LV!AJ18+LT!AJ18+LU!AJ18+MT!AJ18+NL!AJ18+PL!AJ18+PT!AJ18+RO!AJ18+SK!AJ18+SI!AJ18+ES!AJ18+SE!AJ18+UK!AJ18+CH!AJ18)=0," ",AT!AJ18+BE!AJ18+BG!AJ18+HR!AJ18+CY!AJ18+CZ!AJ18+DK!AJ18+EE!AJ18+FI!AJ18+FR!AJ18+DE!AJ18+GR!AJ18+HU!AJ18+IE!AJ18+IT!AJ18+LV!AJ18+LT!AJ18+LU!AJ18+MT!AJ18+NL!AJ18+PL!AJ18+PT!AJ18+RO!AJ18+SK!AJ18+SI!AJ18+ES!AJ18+SE!AJ18+UK!AJ18)</f>
        <v>103.84699999999999</v>
      </c>
      <c r="AK18" s="47">
        <f>IF((AT!AK18+BE!AK18+BG!AK18+HR!AK18+CY!AK18+CZ!AK18+DK!AK18+EE!AK18+FI!AK18+FR!AK18+DE!AK18+GR!AK18+HU!AK18+IE!AK18+IT!AK18+LV!AK18+LT!AK18+LU!AK18+MT!AK18+NL!AK18+PL!AK18+PT!AK18+RO!AK18+SK!AK18+SI!AK18+ES!AK18+SE!AK18+UK!AK18+CH!AK18)=0," ",AT!AK18+BE!AK18+BG!AK18+HR!AK18+CY!AK18+CZ!AK18+DK!AK18+EE!AK18+FI!AK18+FR!AK18+DE!AK18+GR!AK18+HU!AK18+IE!AK18+IT!AK18+LV!AK18+LT!AK18+LU!AK18+MT!AK18+NL!AK18+PL!AK18+PT!AK18+RO!AK18+SK!AK18+SI!AK18+ES!AK18+SE!AK18+UK!AK18)</f>
        <v>63.22</v>
      </c>
      <c r="AL18" s="47" t="str">
        <f>IF((AT!AL18+BE!AL18+BG!AL18+HR!AL18+CY!AL18+CZ!AL18+DK!AL18+EE!AL18+FI!AL18+FR!AL18+DE!AL18+GR!AL18+HU!AL18+IE!AL18+IT!AL18+LV!AL18+LT!AL18+LU!AL18+MT!AL18+NL!AL18+PL!AL18+PT!AL18+RO!AL18+SK!AL18+SI!AL18+ES!AL18+SE!AL18+UK!AL18+CH!AL18)=0," ",AT!AL18+BE!AL18+BG!AL18+HR!AL18+CY!AL18+CZ!AL18+DK!AL18+EE!AL18+FI!AL18+FR!AL18+DE!AL18+GR!AL18+HU!AL18+IE!AL18+IT!AL18+LV!AL18+LT!AL18+LU!AL18+MT!AL18+NL!AL18+PL!AL18+PT!AL18+RO!AL18+SK!AL18+SI!AL18+ES!AL18+SE!AL18+UK!AL18)</f>
        <v xml:space="preserve"> </v>
      </c>
      <c r="AM18" s="47">
        <f>IF((AT!AM18+BE!AM18+BG!AM18+HR!AM18+CY!AM18+CZ!AM18+DK!AM18+EE!AM18+FI!AM18+FR!AM18+DE!AM18+GR!AM18+HU!AM18+IE!AM18+IT!AM18+LV!AM18+LT!AM18+LU!AM18+MT!AM18+NL!AM18+PL!AM18+PT!AM18+RO!AM18+SK!AM18+SI!AM18+ES!AM18+SE!AM18+UK!AM18+CH!AM18)=0," ",AT!AM18+BE!AM18+BG!AM18+HR!AM18+CY!AM18+CZ!AM18+DK!AM18+EE!AM18+FI!AM18+FR!AM18+DE!AM18+GR!AM18+HU!AM18+IE!AM18+IT!AM18+LV!AM18+LT!AM18+LU!AM18+MT!AM18+NL!AM18+PL!AM18+PT!AM18+RO!AM18+SK!AM18+SI!AM18+ES!AM18+SE!AM18+UK!AM18)</f>
        <v>3190.6809999999996</v>
      </c>
      <c r="AN18" s="47">
        <f>IF((AT!AN18+BE!AN18+BG!AN18+HR!AN18+CY!AN18+CZ!AN18+DK!AN18+EE!AN18+FI!AN18+FR!AN18+DE!AN18+GR!AN18+HU!AN18+IE!AN18+IT!AN18+LV!AN18+LT!AN18+LU!AN18+MT!AN18+NL!AN18+PL!AN18+PT!AN18+RO!AN18+SK!AN18+SI!AN18+ES!AN18+SE!AN18+UK!AN18+CH!AN18)=0," ",AT!AN18+BE!AN18+BG!AN18+HR!AN18+CY!AN18+CZ!AN18+DK!AN18+EE!AN18+FI!AN18+FR!AN18+DE!AN18+GR!AN18+HU!AN18+IE!AN18+IT!AN18+LV!AN18+LT!AN18+LU!AN18+MT!AN18+NL!AN18+PL!AN18+PT!AN18+RO!AN18+SK!AN18+SI!AN18+ES!AN18+SE!AN18+UK!AN18)</f>
        <v>808.74600000000021</v>
      </c>
      <c r="AO18" s="47">
        <f>IF((AT!AO18+BE!AO18+BG!AO18+HR!AO18+CY!AO18+CZ!AO18+DK!AO18+EE!AO18+FI!AO18+FR!AO18+DE!AO18+GR!AO18+HU!AO18+IE!AO18+IT!AO18+LV!AO18+LT!AO18+LU!AO18+MT!AO18+NL!AO18+PL!AO18+PT!AO18+RO!AO18+SK!AO18+SI!AO18+ES!AO18+SE!AO18+UK!AO18+CH!AO18)=0," ",AT!AO18+BE!AO18+BG!AO18+HR!AO18+CY!AO18+CZ!AO18+DK!AO18+EE!AO18+FI!AO18+FR!AO18+DE!AO18+GR!AO18+HU!AO18+IE!AO18+IT!AO18+LV!AO18+LT!AO18+LU!AO18+MT!AO18+NL!AO18+PL!AO18+PT!AO18+RO!AO18+SK!AO18+SI!AO18+ES!AO18+SE!AO18+UK!AO18)</f>
        <v>57.372</v>
      </c>
      <c r="AP18" s="47">
        <f>IF((AT!AP18+BE!AP18+BG!AP18+HR!AP18+CY!AP18+CZ!AP18+DK!AP18+EE!AP18+FI!AP18+FR!AP18+DE!AP18+GR!AP18+HU!AP18+IE!AP18+IT!AP18+LV!AP18+LT!AP18+LU!AP18+MT!AP18+NL!AP18+PL!AP18+PT!AP18+RO!AP18+SK!AP18+SI!AP18+ES!AP18+SE!AP18+UK!AP18+CH!AP18)=0," ",AT!AP18+BE!AP18+BG!AP18+HR!AP18+CY!AP18+CZ!AP18+DK!AP18+EE!AP18+FI!AP18+FR!AP18+DE!AP18+GR!AP18+HU!AP18+IE!AP18+IT!AP18+LV!AP18+LT!AP18+LU!AP18+MT!AP18+NL!AP18+PL!AP18+PT!AP18+RO!AP18+SK!AP18+SI!AP18+ES!AP18+SE!AP18+UK!AP18)</f>
        <v>490.06700000000001</v>
      </c>
      <c r="AQ18" s="47">
        <f>IF((AT!AQ18+BE!AQ18+BG!AQ18+HR!AQ18+CY!AQ18+CZ!AQ18+DK!AQ18+EE!AQ18+FI!AQ18+FR!AQ18+DE!AQ18+GR!AQ18+HU!AQ18+IE!AQ18+IT!AQ18+LV!AQ18+LT!AQ18+LU!AQ18+MT!AQ18+NL!AQ18+PL!AQ18+PT!AQ18+RO!AQ18+SK!AQ18+SI!AQ18+ES!AQ18+SE!AQ18+UK!AQ18+CH!AQ18)=0," ",AT!AQ18+BE!AQ18+BG!AQ18+HR!AQ18+CY!AQ18+CZ!AQ18+DK!AQ18+EE!AQ18+FI!AQ18+FR!AQ18+DE!AQ18+GR!AQ18+HU!AQ18+IE!AQ18+IT!AQ18+LV!AQ18+LT!AQ18+LU!AQ18+MT!AQ18+NL!AQ18+PL!AQ18+PT!AQ18+RO!AQ18+SK!AQ18+SI!AQ18+ES!AQ18+SE!AQ18+UK!AQ18)</f>
        <v>876.29300000000001</v>
      </c>
      <c r="AR18" s="47">
        <f>IF((AT!AR18+BE!AR18+BG!AR18+HR!AR18+CY!AR18+CZ!AR18+DK!AR18+EE!AR18+FI!AR18+FR!AR18+DE!AR18+GR!AR18+HU!AR18+IE!AR18+IT!AR18+LV!AR18+LT!AR18+LU!AR18+MT!AR18+NL!AR18+PL!AR18+PT!AR18+RO!AR18+SK!AR18+SI!AR18+ES!AR18+SE!AR18+UK!AR18+CH!AR18)=0," ",AT!AR18+BE!AR18+BG!AR18+HR!AR18+CY!AR18+CZ!AR18+DK!AR18+EE!AR18+FI!AR18+FR!AR18+DE!AR18+GR!AR18+HU!AR18+IE!AR18+IT!AR18+LV!AR18+LT!AR18+LU!AR18+MT!AR18+NL!AR18+PL!AR18+PT!AR18+RO!AR18+SK!AR18+SI!AR18+ES!AR18+SE!AR18+UK!AR18)</f>
        <v>930.92399999999998</v>
      </c>
      <c r="AS18" s="47">
        <f>IF((AT!AS18+BE!AS18+BG!AS18+HR!AS18+CY!AS18+CZ!AS18+DK!AS18+EE!AS18+FI!AS18+FR!AS18+DE!AS18+GR!AS18+HU!AS18+IE!AS18+IT!AS18+LV!AS18+LT!AS18+LU!AS18+MT!AS18+NL!AS18+PL!AS18+PT!AS18+RO!AS18+SK!AS18+SI!AS18+ES!AS18+SE!AS18+UK!AS18+CH!AS18)=0," ",AT!AS18+BE!AS18+BG!AS18+HR!AS18+CY!AS18+CZ!AS18+DK!AS18+EE!AS18+FI!AS18+FR!AS18+DE!AS18+GR!AS18+HU!AS18+IE!AS18+IT!AS18+LV!AS18+LT!AS18+LU!AS18+MT!AS18+NL!AS18+PL!AS18+PT!AS18+RO!AS18+SK!AS18+SI!AS18+ES!AS18+SE!AS18+UK!AS18)</f>
        <v>22.613999999999997</v>
      </c>
      <c r="AT18" s="47">
        <f>IF((AT!AT18+BE!AT18+BG!AT18+HR!AT18+CY!AT18+CZ!AT18+DK!AT18+EE!AT18+FI!AT18+FR!AT18+DE!AT18+GR!AT18+HU!AT18+IE!AT18+IT!AT18+LV!AT18+LT!AT18+LU!AT18+MT!AT18+NL!AT18+PL!AT18+PT!AT18+RO!AT18+SK!AT18+SI!AT18+ES!AT18+SE!AT18+UK!AT18+CH!AT18)=0," ",AT!AT18+BE!AT18+BG!AT18+HR!AT18+CY!AT18+CZ!AT18+DK!AT18+EE!AT18+FI!AT18+FR!AT18+DE!AT18+GR!AT18+HU!AT18+IE!AT18+IT!AT18+LV!AT18+LT!AT18+LU!AT18+MT!AT18+NL!AT18+PL!AT18+PT!AT18+RO!AT18+SK!AT18+SI!AT18+ES!AT18+SE!AT18+UK!AT18)</f>
        <v>4.6650000000000773</v>
      </c>
      <c r="AU18" s="47" t="str">
        <f>IF((AT!AU18+BE!AU18+BG!AU18+HR!AU18+CY!AU18+CZ!AU18+DK!AU18+EE!AU18+FI!AU18+FR!AU18+DE!AU18+GR!AU18+HU!AU18+IE!AU18+IT!AU18+LV!AU18+LT!AU18+LU!AU18+MT!AU18+NL!AU18+PL!AU18+PT!AU18+RO!AU18+SK!AU18+SI!AU18+ES!AU18+SE!AU18+UK!AU18+CH!AU18)=0," ",AT!AU18+BE!AU18+BG!AU18+HR!AU18+CY!AU18+CZ!AU18+DK!AU18+EE!AU18+FI!AU18+FR!AU18+DE!AU18+GR!AU18+HU!AU18+IE!AU18+IT!AU18+LV!AU18+LT!AU18+LU!AU18+MT!AU18+NL!AU18+PL!AU18+PT!AU18+RO!AU18+SK!AU18+SI!AU18+ES!AU18+SE!AU18+UK!AU18)</f>
        <v xml:space="preserve"> </v>
      </c>
      <c r="AV18" s="47"/>
      <c r="AW18" s="47"/>
      <c r="AX18" s="47"/>
      <c r="AY18" s="47"/>
      <c r="AZ18" s="47" t="str">
        <f>IF((AT!AZ18+BE!AZ18+BG!AZ18+HR!AZ18+CY!AZ18+CZ!AZ18+DK!AZ18+EE!AZ18+FI!AZ18+FR!AZ18+DE!AZ18+GR!AZ18+HU!AZ18+IE!AZ18+IT!AZ18+LV!AZ18+LT!AZ18+LU!AZ18+MT!AZ18+NL!AZ18+PL!AZ18+PT!AZ18+RO!AZ18+SK!AZ18+SI!AZ18+ES!AZ18+SE!AZ18+UK!AZ18+CH!AZ18)=0," ",AT!AZ18+BE!AZ18+BG!AZ18+HR!AZ18+CY!AZ18+CZ!AZ18+DK!AZ18+EE!AZ18+FI!AZ18+FR!AZ18+DE!AZ18+GR!AZ18+HU!AZ18+IE!AZ18+IT!AZ18+LV!AZ18+LT!AZ18+LU!AZ18+MT!AZ18+NL!AZ18+PL!AZ18+PT!AZ18+RO!AZ18+SK!AZ18+SI!AZ18+ES!AZ18+SE!AZ18+UK!AZ18)</f>
        <v xml:space="preserve"> </v>
      </c>
      <c r="BA18" s="47"/>
      <c r="BB18" s="47"/>
      <c r="BC18" s="47"/>
      <c r="BD18" s="47" t="str">
        <f>IF((AT!BD18+BE!BD18+BG!BD18+HR!BD18+CY!BD18+CZ!BD18+DK!BD18+EE!BD18+FI!BD18+FR!BD18+DE!BD18+GR!BD18+HU!BD18+IE!BD18+IT!BD18+LV!BD18+LT!BD18+LU!BD18+MT!BD18+NL!BD18+PL!BD18+PT!BD18+RO!BD18+SK!BD18+SI!BD18+ES!BD18+SE!BD18+UK!BD18+CH!BD18)=0," ",AT!BD18+BE!BD18+BG!BD18+HR!BD18+CY!BD18+CZ!BD18+DK!BD18+EE!BD18+FI!BD18+FR!BD18+DE!BD18+GR!BD18+HU!BD18+IE!BD18+IT!BD18+LV!BD18+LT!BD18+LU!BD18+MT!BD18+NL!BD18+PL!BD18+PT!BD18+RO!BD18+SK!BD18+SI!BD18+ES!BD18+SE!BD18+UK!BD18)</f>
        <v xml:space="preserve"> </v>
      </c>
      <c r="BE18" s="47">
        <v>121.98234677851541</v>
      </c>
      <c r="BF18" s="47">
        <v>2244.0071754888595</v>
      </c>
      <c r="BG18" s="47" t="str">
        <f>IF((AT!BG18+BE!BG18+BG!BG18+HR!BG18+CY!BG18+CZ!BG18+DK!BG18+EE!BG18+FI!BG18+FR!BG18+DE!BG18+GR!BG18+HU!BG18+IE!BG18+IT!BG18+LV!BG18+LT!BG18+LU!BG18+MT!BG18+NL!BG18+PL!BG18+PT!BG18+RO!BG18+SK!BG18+SI!BG18+ES!BG18+SE!BG18+UK!BG18+CH!BG18)=0," ",AT!BG18+BE!BG18+BG!BG18+HR!BG18+CY!BG18+CZ!BG18+DK!BG18+EE!BG18+FI!BG18+FR!BG18+DE!BG18+GR!BG18+HU!BG18+IE!BG18+IT!BG18+LV!BG18+LT!BG18+LU!BG18+MT!BG18+NL!BG18+PL!BG18+PT!BG18+RO!BG18+SK!BG18+SI!BG18+ES!BG18+SE!BG18+UK!BG18)</f>
        <v xml:space="preserve"> </v>
      </c>
      <c r="BH18" s="47"/>
      <c r="BI18" s="47"/>
      <c r="BJ18" s="47"/>
      <c r="BK18" s="47"/>
      <c r="BL18" s="47" t="str">
        <f>IF((AT!BL18+BE!BL18+BG!BL18+HR!BL18+CY!BL18+CZ!BL18+DK!BL18+EE!BL18+FI!BL18+FR!BL18+DE!BL18+GR!BL18+HU!BL18+IE!BL18+IT!BL18+LV!BL18+LT!BL18+LU!BL18+MT!BL18+NL!BL18+PL!BL18+PT!BL18+RO!BL18+SK!BL18+SI!BL18+ES!BL18+SE!BL18+UK!BL18+CH!BL18)=0," ",AT!BL18+BE!BL18+BG!BL18+HR!BL18+CY!BL18+CZ!BL18+DK!BL18+EE!BL18+FI!BL18+FR!BL18+DE!BL18+GR!BL18+HU!BL18+IE!BL18+IT!BL18+LV!BL18+LT!BL18+LU!BL18+MT!BL18+NL!BL18+PL!BL18+PT!BL18+RO!BL18+SK!BL18+SI!BL18+ES!BL18+SE!BL18+UK!BL18)</f>
        <v xml:space="preserve"> </v>
      </c>
      <c r="BM18" s="47">
        <f>IF((AT!BM18+BE!BM18+BG!BM18+HR!BM18+CY!BM18+CZ!BM18+DK!BM18+EE!BM18+FI!BM18+FR!BM18+DE!BM18+GR!BM18+HU!BM18+IE!BM18+IT!BM18+LV!BM18+LT!BM18+LU!BM18+MT!BM18+NL!BM18+PL!BM18+PT!BM18+RO!BM18+SK!BM18+SI!BM18+ES!BM18+SE!BM18+UK!BM18+CH!BM18)=0," ",AT!BM18+BE!BM18+BG!BM18+HR!BM18+CY!BM18+CZ!BM18+DK!BM18+EE!BM18+FI!BM18+FR!BM18+DE!BM18+GR!BM18+HU!BM18+IE!BM18+IT!BM18+LV!BM18+LT!BM18+LU!BM18+MT!BM18+NL!BM18+PL!BM18+PT!BM18+RO!BM18+SK!BM18+SI!BM18+ES!BM18+SE!BM18+UK!BM18)</f>
        <v>74937.146757825714</v>
      </c>
      <c r="BN18" s="47">
        <f>IF((AT!BN18+BE!BN18+BG!BN18+HR!BN18+CY!BN18+CZ!BN18+DK!BN18+EE!BN18+FI!BN18+FR!BN18+DE!BN18+GR!BN18+HU!BN18+IE!BN18+IT!BN18+LV!BN18+LT!BN18+LU!BN18+MT!BN18+NL!BN18+PL!BN18+PT!BN18+RO!BN18+SK!BN18+SI!BN18+ES!BN18+SE!BN18+UK!BN18+CH!BN18)=0," ",AT!BN18+BE!BN18+BG!BN18+HR!BN18+CY!BN18+CZ!BN18+DK!BN18+EE!BN18+FI!BN18+FR!BN18+DE!BN18+GR!BN18+HU!BN18+IE!BN18+IT!BN18+LV!BN18+LT!BN18+LU!BN18+MT!BN18+NL!BN18+PL!BN18+PT!BN18+RO!BN18+SK!BN18+SI!BN18+ES!BN18+SE!BN18+UK!BN18)</f>
        <v>272970.42132416158</v>
      </c>
      <c r="BO18" s="47">
        <f>IF((AT!BO18+BE!BO18+BG!BO18+HR!BO18+CY!BO18+CZ!BO18+DK!BO18+EE!BO18+FI!BO18+FR!BO18+DE!BO18+GR!BO18+HU!BO18+IE!BO18+IT!BO18+LV!BO18+LT!BO18+LU!BO18+MT!BO18+NL!BO18+PL!BO18+PT!BO18+RO!BO18+SK!BO18+SI!BO18+ES!BO18+SE!BO18+UK!BO18+CH!BO18)=0," ",AT!BO18+BE!BO18+BG!BO18+HR!BO18+CY!BO18+CZ!BO18+DK!BO18+EE!BO18+FI!BO18+FR!BO18+DE!BO18+GR!BO18+HU!BO18+IE!BO18+IT!BO18+LV!BO18+LT!BO18+LU!BO18+MT!BO18+NL!BO18+PL!BO18+PT!BO18+RO!BO18+SK!BO18+SI!BO18+ES!BO18+SE!BO18+UK!BO18)</f>
        <v>17530.326807802921</v>
      </c>
      <c r="BP18" s="47">
        <f>IF((AT!BP18+BE!BP18+BG!BP18+HR!BP18+CY!BP18+CZ!BP18+DK!BP18+EE!BP18+FI!BP18+FR!BP18+DE!BP18+GR!BP18+HU!BP18+IE!BP18+IT!BP18+LV!BP18+LT!BP18+LU!BP18+MT!BP18+NL!BP18+PL!BP18+PT!BP18+RO!BP18+SK!BP18+SI!BP18+ES!BP18+SE!BP18+UK!BP18+CH!BP18)=0," ",AT!BP18+BE!BP18+BG!BP18+HR!BP18+CY!BP18+CZ!BP18+DK!BP18+EE!BP18+FI!BP18+FR!BP18+DE!BP18+GR!BP18+HU!BP18+IE!BP18+IT!BP18+LV!BP18+LT!BP18+LU!BP18+MT!BP18+NL!BP18+PL!BP18+PT!BP18+RO!BP18+SK!BP18+SI!BP18+ES!BP18+SE!BP18+UK!BP18)</f>
        <v>295132.77731056645</v>
      </c>
      <c r="BQ18" s="47">
        <f>IF((AT!BQ18+BE!BQ18+BG!BQ18+HR!BQ18+CY!BQ18+CZ!BQ18+DK!BQ18+EE!BQ18+FI!BQ18+FR!BQ18+DE!BQ18+GR!BQ18+HU!BQ18+IE!BQ18+IT!BQ18+LV!BQ18+LT!BQ18+LU!BQ18+MT!BQ18+NL!BQ18+PL!BQ18+PT!BQ18+RO!BQ18+SK!BQ18+SI!BQ18+ES!BQ18+SE!BQ18+UK!BQ18+CH!BQ18)=0," ",AT!BQ18+BE!BQ18+BG!BQ18+HR!BQ18+CY!BQ18+CZ!BQ18+DK!BQ18+EE!BQ18+FI!BQ18+FR!BQ18+DE!BQ18+GR!BQ18+HU!BQ18+IE!BQ18+IT!BQ18+LV!BQ18+LT!BQ18+LU!BQ18+MT!BQ18+NL!BQ18+PL!BQ18+PT!BQ18+RO!BQ18+SK!BQ18+SI!BQ18+ES!BQ18+SE!BQ18+UK!BQ18)</f>
        <v>87483.455619348912</v>
      </c>
      <c r="BR18" s="47">
        <f>IF((AT!BR18+BE!BR18+BG!BR18+HR!BR18+CY!BR18+CZ!BR18+DK!BR18+EE!BR18+FI!BR18+FR!BR18+DE!BR18+GR!BR18+HU!BR18+IE!BR18+IT!BR18+LV!BR18+LT!BR18+LU!BR18+MT!BR18+NL!BR18+PL!BR18+PT!BR18+RO!BR18+SK!BR18+SI!BR18+ES!BR18+SE!BR18+UK!BR18+CH!BR18)=0," ",AT!BR18+BE!BR18+BG!BR18+HR!BR18+CY!BR18+CZ!BR18+DK!BR18+EE!BR18+FI!BR18+FR!BR18+DE!BR18+GR!BR18+HU!BR18+IE!BR18+IT!BR18+LV!BR18+LT!BR18+LU!BR18+MT!BR18+NL!BR18+PL!BR18+PT!BR18+RO!BR18+SK!BR18+SI!BR18+ES!BR18+SE!BR18+UK!BR18)</f>
        <v>493391.47205352702</v>
      </c>
    </row>
    <row r="19" spans="7:70" x14ac:dyDescent="0.25">
      <c r="G19" s="43">
        <v>13</v>
      </c>
      <c r="H19" s="43">
        <v>2015</v>
      </c>
      <c r="I19" s="47">
        <f>IF((AT!I19+BE!I19+BG!I19+HR!I19+CY!I19+CZ!I19+DK!I19+EE!I19+FI!I19+FR!I19+DE!I19+GR!I19+HU!I19+IE!I19+IT!I19+LV!I19+LT!I19+LU!I19+MT!I19+NL!I19+PL!I19+PT!I19+RO!I19+SK!I19+SI!I19+ES!I19+SE!I19+UK!I19+CH!I19)=0," ",AT!I19+BE!I19+BG!I19+HR!I19+CY!I19+CZ!I19+DK!I19+EE!I19+FI!I19+FR!I19+DE!I19+GR!I19+HU!I19+IE!I19+IT!I19+LV!I19+LT!I19+LU!I19+MT!I19+NL!I19+PL!I19+PT!I19+RO!I19+SK!I19+SI!I19+ES!I19+SE!I19+UK!I19)</f>
        <v>508450856</v>
      </c>
      <c r="J19" s="47">
        <f>IF((AT!J19+BE!J19+BG!J19+HR!J19+CY!J19+CZ!J19+DK!J19+EE!J19+FI!J19+FR!J19+DE!J19+GR!J19+HU!J19+IE!J19+IT!J19+LV!J19+LT!J19+LU!J19+MT!J19+NL!J19+PL!J19+PT!J19+RO!J19+SK!J19+SI!J19+ES!J19+SE!J19+UK!J19+CH!J19)=0," ",AT!J19+BE!J19+BG!J19+HR!J19+CY!J19+CZ!J19+DK!J19+EE!J19+FI!J19+FR!J19+DE!J19+GR!J19+HU!J19+IE!J19+IT!J19+LV!J19+LT!J19+LU!J19+MT!J19+NL!J19+PL!J19+PT!J19+RO!J19+SK!J19+SI!J19+ES!J19+SE!J19+UK!J19)</f>
        <v>14689505.100000001</v>
      </c>
      <c r="K19" s="47">
        <f>IF((AT!K19+BE!K19+BG!K19+HR!K19+CY!K19+CZ!K19+DK!K19+EE!K19+FI!K19+FR!K19+DE!K19+GR!K19+HU!K19+IE!K19+IT!K19+LV!K19+LT!K19+LU!K19+MT!K19+NL!K19+PL!K19+PT!K19+RO!K19+SK!K19+SI!K19+ES!K19+SE!K19+UK!K19+CH!K19)=0," ",AT!K19+BE!K19+BG!K19+HR!K19+CY!K19+CZ!K19+DK!K19+EE!K19+FI!K19+FR!K19+DE!K19+GR!K19+HU!K19+IE!K19+IT!K19+LV!K19+LT!K19+LU!K19+MT!K19+NL!K19+PL!K19+PT!K19+RO!K19+SK!K19+SI!K19+ES!K19+SE!K19+UK!K19)</f>
        <v>13481960.799999999</v>
      </c>
      <c r="L19" s="47">
        <f t="shared" si="0"/>
        <v>28890.707777665739</v>
      </c>
      <c r="M19" s="47" t="str">
        <f>IF((AT!M19+BE!M19+BG!M19+HR!M19+CY!M19+CZ!M19+DK!M19+EE!M19+FI!M19+FR!M19+DE!M19+GR!M19+HU!M19+IE!M19+IT!M19+LV!M19+LT!M19+LU!M19+MT!M19+NL!M19+PL!M19+PT!M19+RO!M19+SK!M19+SI!M19+ES!M19+SE!M19+UK!M19+CH!M19)=0," ",AT!M19+BE!M19+BG!M19+HR!M19+CY!M19+CZ!M19+DK!M19+EE!M19+FI!M19+FR!M19+DE!M19+GR!M19+HU!M19+IE!M19+IT!M19+LV!M19+LT!M19+LU!M19+MT!M19+NL!M19+PL!M19+PT!M19+RO!M19+SK!M19+SI!M19+ES!M19+SE!M19+UK!M19+CH!M19)</f>
        <v xml:space="preserve"> </v>
      </c>
      <c r="N19" s="47"/>
      <c r="O19" s="47" t="str">
        <f>IF((AT!O19+BE!O19+BG!O19+HR!O19+CY!O19+CZ!O19+DK!O19+EE!O19+FI!O19+FR!O19+DE!O19+GR!O19+HU!O19+IE!O19+IT!O19+LV!O19+LT!O19+LU!O19+MT!O19+NL!O19+PL!O19+PT!O19+RO!O19+SK!O19+SI!O19+ES!O19+SE!O19+UK!O19+CH!O19)=0," ",AT!O19+BE!O19+BG!O19+HR!O19+CY!O19+CZ!O19+DK!O19+EE!O19+FI!O19+FR!O19+DE!O19+GR!O19+HU!O19+IE!O19+IT!O19+LV!O19+LT!O19+LU!O19+MT!O19+NL!O19+PL!O19+PT!O19+RO!O19+SK!O19+SI!O19+ES!O19+SE!O19+UK!O19)</f>
        <v xml:space="preserve"> </v>
      </c>
      <c r="P19" s="47" t="str">
        <f>IF((AT!P19+BE!P19+BG!P19+HR!P19+CY!P19+CZ!P19+DK!P19+EE!P19+FI!P19+FR!P19+DE!P19+GR!P19+HU!P19+IE!P19+IT!P19+LV!P19+LT!P19+LU!P19+MT!P19+NL!P19+PL!P19+PT!P19+RO!P19+SK!P19+SI!P19+ES!P19+SE!P19+UK!P19+CH!P19)=0," ",AT!P19+BE!P19+BG!P19+HR!P19+CY!P19+CZ!P19+DK!P19+EE!P19+FI!P19+FR!P19+DE!P19+GR!P19+HU!P19+IE!P19+IT!P19+LV!P19+LT!P19+LU!P19+MT!P19+NL!P19+PL!P19+PT!P19+RO!P19+SK!P19+SI!P19+ES!P19+SE!P19+UK!P19)</f>
        <v xml:space="preserve"> </v>
      </c>
      <c r="Q19" s="47" t="str">
        <f>IF((AT!Q19+BE!Q19+BG!Q19+HR!Q19+CY!Q19+CZ!Q19+DK!Q19+EE!Q19+FI!Q19+FR!Q19+DE!Q19+GR!Q19+HU!Q19+IE!Q19+IT!Q19+LV!Q19+LT!Q19+LU!Q19+MT!Q19+NL!Q19+PL!Q19+PT!Q19+RO!Q19+SK!Q19+SI!Q19+ES!Q19+SE!Q19+UK!Q19+CH!Q19)=0," ",AT!Q19+BE!Q19+BG!Q19+HR!Q19+CY!Q19+CZ!Q19+DK!Q19+EE!Q19+FI!Q19+FR!Q19+DE!Q19+GR!Q19+HU!Q19+IE!Q19+IT!Q19+LV!Q19+LT!Q19+LU!Q19+MT!Q19+NL!Q19+PL!Q19+PT!Q19+RO!Q19+SK!Q19+SI!Q19+ES!Q19+SE!Q19+UK!Q19)</f>
        <v xml:space="preserve"> </v>
      </c>
      <c r="R19" s="47" t="str">
        <f>IF((AT!R19+BE!R19+BG!R19+HR!R19+CY!R19+CZ!R19+DK!R19+EE!R19+FI!R19+FR!R19+DE!R19+GR!R19+HU!R19+IE!R19+IT!R19+LV!R19+LT!R19+LU!R19+MT!R19+NL!R19+PL!R19+PT!R19+RO!R19+SK!R19+SI!R19+ES!R19+SE!R19+UK!R19+CH!R19)=0," ",AT!R19+BE!R19+BG!R19+HR!R19+CY!R19+CZ!R19+DK!R19+EE!R19+FI!R19+FR!R19+DE!R19+GR!R19+HU!R19+IE!R19+IT!R19+LV!R19+LT!R19+LU!R19+MT!R19+NL!R19+PL!R19+PT!R19+RO!R19+SK!R19+SI!R19+ES!R19+SE!R19+UK!R19)</f>
        <v xml:space="preserve"> </v>
      </c>
      <c r="S19" s="47" t="str">
        <f>IF((AT!S19+BE!S19+BG!S19+HR!S19+CY!S19+CZ!S19+DK!S19+EE!S19+FI!S19+FR!S19+DE!S19+GR!S19+HU!S19+IE!S19+IT!S19+LV!S19+LT!S19+LU!S19+MT!S19+NL!S19+PL!S19+PT!S19+RO!S19+SK!S19+SI!S19+ES!S19+SE!S19+UK!S19+CH!S19)=0," ",AT!S19+BE!S19+BG!S19+HR!S19+CY!S19+CZ!S19+DK!S19+EE!S19+FI!S19+FR!S19+DE!S19+GR!S19+HU!S19+IE!S19+IT!S19+LV!S19+LT!S19+LU!S19+MT!S19+NL!S19+PL!S19+PT!S19+RO!S19+SK!S19+SI!S19+ES!S19+SE!S19+UK!S19)</f>
        <v xml:space="preserve"> </v>
      </c>
      <c r="T19" s="47" t="str">
        <f>IF((AT!T19+BE!T19+BG!T19+HR!T19+CY!T19+CZ!T19+DK!T19+EE!T19+FI!T19+FR!T19+DE!T19+GR!T19+HU!T19+IE!T19+IT!T19+LV!T19+LT!T19+LU!T19+MT!T19+NL!T19+PL!T19+PT!T19+RO!T19+SK!T19+SI!T19+ES!T19+SE!T19+UK!T19+CH!T19)=0," ",AT!T19+BE!T19+BG!T19+HR!T19+CY!T19+CZ!T19+DK!T19+EE!T19+FI!T19+FR!T19+DE!T19+GR!T19+HU!T19+IE!T19+IT!T19+LV!T19+LT!T19+LU!T19+MT!T19+NL!T19+PL!T19+PT!T19+RO!T19+SK!T19+SI!T19+ES!T19+SE!T19+UK!T19)</f>
        <v xml:space="preserve"> </v>
      </c>
      <c r="U19" s="47" t="str">
        <f>IF((AT!U19+BE!U19+BG!U19+HR!U19+CY!U19+CZ!U19+DK!U19+EE!U19+FI!U19+FR!U19+DE!U19+GR!U19+HU!U19+IE!U19+IT!U19+LV!U19+LT!U19+LU!U19+MT!U19+NL!U19+PL!U19+PT!U19+RO!U19+SK!U19+SI!U19+ES!U19+SE!U19+UK!U19+CH!U19)=0," ",AT!U19+BE!U19+BG!U19+HR!U19+CY!U19+CZ!U19+DK!U19+EE!U19+FI!U19+FR!U19+DE!U19+GR!U19+HU!U19+IE!U19+IT!U19+LV!U19+LT!U19+LU!U19+MT!U19+NL!U19+PL!U19+PT!U19+RO!U19+SK!U19+SI!U19+ES!U19+SE!U19+UK!U19)</f>
        <v xml:space="preserve"> </v>
      </c>
      <c r="V19" s="47" t="str">
        <f>IF((AT!V19+BE!V19+BG!V19+HR!V19+CY!V19+CZ!V19+DK!V19+EE!V19+FI!V19+FR!V19+DE!V19+GR!V19+HU!V19+IE!V19+IT!V19+LV!V19+LT!V19+LU!V19+MT!V19+NL!V19+PL!V19+PT!V19+RO!V19+SK!V19+SI!V19+ES!V19+SE!V19+UK!V19+CH!V19)=0," ",AT!V19+BE!V19+BG!V19+HR!V19+CY!V19+CZ!V19+DK!V19+EE!V19+FI!V19+FR!V19+DE!V19+GR!V19+HU!V19+IE!V19+IT!V19+LV!V19+LT!V19+LU!V19+MT!V19+NL!V19+PL!V19+PT!V19+RO!V19+SK!V19+SI!V19+ES!V19+SE!V19+UK!V19)</f>
        <v xml:space="preserve"> </v>
      </c>
      <c r="W19" s="47" t="str">
        <f>IF((AT!W19+BE!W19+BG!W19+HR!W19+CY!W19+CZ!W19+DK!W19+EE!W19+FI!W19+FR!W19+DE!W19+GR!W19+HU!W19+IE!W19+IT!W19+LV!W19+LT!W19+LU!W19+MT!W19+NL!W19+PL!W19+PT!W19+RO!W19+SK!W19+SI!W19+ES!W19+SE!W19+UK!W19+CH!W19)=0," ",AT!W19+BE!W19+BG!W19+HR!W19+CY!W19+CZ!W19+DK!W19+EE!W19+FI!W19+FR!W19+DE!W19+GR!W19+HU!W19+IE!W19+IT!W19+LV!W19+LT!W19+LU!W19+MT!W19+NL!W19+PL!W19+PT!W19+RO!W19+SK!W19+SI!W19+ES!W19+SE!W19+UK!W19)</f>
        <v xml:space="preserve"> </v>
      </c>
      <c r="X19" s="47" t="str">
        <f>IF((AT!X19+BE!X19+BG!X19+HR!X19+CY!X19+CZ!X19+DK!X19+EE!X19+FI!X19+FR!X19+DE!X19+GR!X19+HU!X19+IE!X19+IT!X19+LV!X19+LT!X19+LU!X19+MT!X19+NL!X19+PL!X19+PT!X19+RO!X19+SK!X19+SI!X19+ES!X19+SE!X19+UK!X19+CH!X19)=0," ",AT!X19+BE!X19+BG!X19+HR!X19+CY!X19+CZ!X19+DK!X19+EE!X19+FI!X19+FR!X19+DE!X19+GR!X19+HU!X19+IE!X19+IT!X19+LV!X19+LT!X19+LU!X19+MT!X19+NL!X19+PL!X19+PT!X19+RO!X19+SK!X19+SI!X19+ES!X19+SE!X19+UK!X19)</f>
        <v xml:space="preserve"> </v>
      </c>
      <c r="Y19" s="47" t="str">
        <f>IF((AT!Y19+BE!Y19+BG!Y19+HR!Y19+CY!Y19+CZ!Y19+DK!Y19+EE!Y19+FI!Y19+FR!Y19+DE!Y19+GR!Y19+HU!Y19+IE!Y19+IT!Y19+LV!Y19+LT!Y19+LU!Y19+MT!Y19+NL!Y19+PL!Y19+PT!Y19+RO!Y19+SK!Y19+SI!Y19+ES!Y19+SE!Y19+UK!Y19+CH!Y19)=0," ",AT!Y19+BE!Y19+BG!Y19+HR!Y19+CY!Y19+CZ!Y19+DK!Y19+EE!Y19+FI!Y19+FR!Y19+DE!Y19+GR!Y19+HU!Y19+IE!Y19+IT!Y19+LV!Y19+LT!Y19+LU!Y19+MT!Y19+NL!Y19+PL!Y19+PT!Y19+RO!Y19+SK!Y19+SI!Y19+ES!Y19+SE!Y19+UK!Y19)</f>
        <v xml:space="preserve"> </v>
      </c>
      <c r="Z19" s="47" t="str">
        <f>IF((AT!Z19+BE!Z19+BG!Z19+HR!Z19+CY!Z19+CZ!Z19+DK!Z19+EE!Z19+FI!Z19+FR!Z19+DE!Z19+GR!Z19+HU!Z19+IE!Z19+IT!Z19+LV!Z19+LT!Z19+LU!Z19+MT!Z19+NL!Z19+PL!Z19+PT!Z19+RO!Z19+SK!Z19+SI!Z19+ES!Z19+SE!Z19+UK!Z19+CH!Z19)=0," ",AT!Z19+BE!Z19+BG!Z19+HR!Z19+CY!Z19+CZ!Z19+DK!Z19+EE!Z19+FI!Z19+FR!Z19+DE!Z19+GR!Z19+HU!Z19+IE!Z19+IT!Z19+LV!Z19+LT!Z19+LU!Z19+MT!Z19+NL!Z19+PL!Z19+PT!Z19+RO!Z19+SK!Z19+SI!Z19+ES!Z19+SE!Z19+UK!Z19)</f>
        <v xml:space="preserve"> </v>
      </c>
      <c r="AA19" s="47" t="str">
        <f>IF((AT!AA19+BE!AA19+BG!AA19+HR!AA19+CY!AA19+CZ!AA19+DK!AA19+EE!AA19+FI!AA19+FR!AA19+DE!AA19+GR!AA19+HU!AA19+IE!AA19+IT!AA19+LV!AA19+LT!AA19+LU!AA19+MT!AA19+NL!AA19+PL!AA19+PT!AA19+RO!AA19+SK!AA19+SI!AA19+ES!AA19+SE!AA19+UK!AA19+CH!AA19)=0," ",AT!AA19+BE!AA19+BG!AA19+HR!AA19+CY!AA19+CZ!AA19+DK!AA19+EE!AA19+FI!AA19+FR!AA19+DE!AA19+GR!AA19+HU!AA19+IE!AA19+IT!AA19+LV!AA19+LT!AA19+LU!AA19+MT!AA19+NL!AA19+PL!AA19+PT!AA19+RO!AA19+SK!AA19+SI!AA19+ES!AA19+SE!AA19+UK!AA19)</f>
        <v xml:space="preserve"> </v>
      </c>
      <c r="AB19" s="47" t="str">
        <f>IF((AT!AB19+BE!AB19+BG!AB19+HR!AB19+CY!AB19+CZ!AB19+DK!AB19+EE!AB19+FI!AB19+FR!AB19+DE!AB19+GR!AB19+HU!AB19+IE!AB19+IT!AB19+LV!AB19+LT!AB19+LU!AB19+MT!AB19+NL!AB19+PL!AB19+PT!AB19+RO!AB19+SK!AB19+SI!AB19+ES!AB19+SE!AB19+UK!AB19+CH!AB19)=0," ",AT!AB19+BE!AB19+BG!AB19+HR!AB19+CY!AB19+CZ!AB19+DK!AB19+EE!AB19+FI!AB19+FR!AB19+DE!AB19+GR!AB19+HU!AB19+IE!AB19+IT!AB19+LV!AB19+LT!AB19+LU!AB19+MT!AB19+NL!AB19+PL!AB19+PT!AB19+RO!AB19+SK!AB19+SI!AB19+ES!AB19+SE!AB19+UK!AB19)</f>
        <v xml:space="preserve"> </v>
      </c>
      <c r="AC19" s="47" t="str">
        <f>IF((AT!AC19+BE!AC19+BG!AC19+HR!AC19+CY!AC19+CZ!AC19+DK!AC19+EE!AC19+FI!AC19+FR!AC19+DE!AC19+GR!AC19+HU!AC19+IE!AC19+IT!AC19+LV!AC19+LT!AC19+LU!AC19+MT!AC19+NL!AC19+PL!AC19+PT!AC19+RO!AC19+SK!AC19+SI!AC19+ES!AC19+SE!AC19+UK!AC19+CH!AC19)=0," ",AT!AC19+BE!AC19+BG!AC19+HR!AC19+CY!AC19+CZ!AC19+DK!AC19+EE!AC19+FI!AC19+FR!AC19+DE!AC19+GR!AC19+HU!AC19+IE!AC19+IT!AC19+LV!AC19+LT!AC19+LU!AC19+MT!AC19+NL!AC19+PL!AC19+PT!AC19+RO!AC19+SK!AC19+SI!AC19+ES!AC19+SE!AC19+UK!AC19)</f>
        <v xml:space="preserve"> </v>
      </c>
      <c r="AD19" s="47" t="str">
        <f>IF((AT!AD19+BE!AD19+BG!AD19+HR!AD19+CY!AD19+CZ!AD19+DK!AD19+EE!AD19+FI!AD19+FR!AD19+DE!AD19+GR!AD19+HU!AD19+IE!AD19+IT!AD19+LV!AD19+LT!AD19+LU!AD19+MT!AD19+NL!AD19+PL!AD19+PT!AD19+RO!AD19+SK!AD19+SI!AD19+ES!AD19+SE!AD19+UK!AD19+CH!AD19)=0," ",AT!AD19+BE!AD19+BG!AD19+HR!AD19+CY!AD19+CZ!AD19+DK!AD19+EE!AD19+FI!AD19+FR!AD19+DE!AD19+GR!AD19+HU!AD19+IE!AD19+IT!AD19+LV!AD19+LT!AD19+LU!AD19+MT!AD19+NL!AD19+PL!AD19+PT!AD19+RO!AD19+SK!AD19+SI!AD19+ES!AD19+SE!AD19+UK!AD19)</f>
        <v xml:space="preserve"> </v>
      </c>
      <c r="AE19" s="47" t="str">
        <f>IF((AT!AE19+BE!AE19+BG!AE19+HR!AE19+CY!AE19+CZ!AE19+DK!AE19+EE!AE19+FI!AE19+FR!AE19+DE!AE19+GR!AE19+HU!AE19+IE!AE19+IT!AE19+LV!AE19+LT!AE19+LU!AE19+MT!AE19+NL!AE19+PL!AE19+PT!AE19+RO!AE19+SK!AE19+SI!AE19+ES!AE19+SE!AE19+UK!AE19+CH!AE19)=0," ",AT!AE19+BE!AE19+BG!AE19+HR!AE19+CY!AE19+CZ!AE19+DK!AE19+EE!AE19+FI!AE19+FR!AE19+DE!AE19+GR!AE19+HU!AE19+IE!AE19+IT!AE19+LV!AE19+LT!AE19+LU!AE19+MT!AE19+NL!AE19+PL!AE19+PT!AE19+RO!AE19+SK!AE19+SI!AE19+ES!AE19+SE!AE19+UK!AE19)</f>
        <v xml:space="preserve"> </v>
      </c>
      <c r="AF19" s="47" t="str">
        <f>IF((AT!AF19+BE!AF19+BG!AF19+HR!AF19+CY!AF19+CZ!AF19+DK!AF19+EE!AF19+FI!AF19+FR!AF19+DE!AF19+GR!AF19+HU!AF19+IE!AF19+IT!AF19+LV!AF19+LT!AF19+LU!AF19+MT!AF19+NL!AF19+PL!AF19+PT!AF19+RO!AF19+SK!AF19+SI!AF19+ES!AF19+SE!AF19+UK!AF19+CH!AF19)=0," ",AT!AF19+BE!AF19+BG!AF19+HR!AF19+CY!AF19+CZ!AF19+DK!AF19+EE!AF19+FI!AF19+FR!AF19+DE!AF19+GR!AF19+HU!AF19+IE!AF19+IT!AF19+LV!AF19+LT!AF19+LU!AF19+MT!AF19+NL!AF19+PL!AF19+PT!AF19+RO!AF19+SK!AF19+SI!AF19+ES!AF19+SE!AF19+UK!AF19)</f>
        <v xml:space="preserve"> </v>
      </c>
      <c r="AG19" s="47" t="str">
        <f>IF((AT!AG19+BE!AG19+BG!AG19+HR!AG19+CY!AG19+CZ!AG19+DK!AG19+EE!AG19+FI!AG19+FR!AG19+DE!AG19+GR!AG19+HU!AG19+IE!AG19+IT!AG19+LV!AG19+LT!AG19+LU!AG19+MT!AG19+NL!AG19+PL!AG19+PT!AG19+RO!AG19+SK!AG19+SI!AG19+ES!AG19+SE!AG19+UK!AG19+CH!AG19)=0," ",AT!AG19+BE!AG19+BG!AG19+HR!AG19+CY!AG19+CZ!AG19+DK!AG19+EE!AG19+FI!AG19+FR!AG19+DE!AG19+GR!AG19+HU!AG19+IE!AG19+IT!AG19+LV!AG19+LT!AG19+LU!AG19+MT!AG19+NL!AG19+PL!AG19+PT!AG19+RO!AG19+SK!AG19+SI!AG19+ES!AG19+SE!AG19+UK!AG19)</f>
        <v xml:space="preserve"> </v>
      </c>
      <c r="AH19" s="47" t="str">
        <f>IF((AT!AH19+BE!AH19+BG!AH19+HR!AH19+CY!AH19+CZ!AH19+DK!AH19+EE!AH19+FI!AH19+FR!AH19+DE!AH19+GR!AH19+HU!AH19+IE!AH19+IT!AH19+LV!AH19+LT!AH19+LU!AH19+MT!AH19+NL!AH19+PL!AH19+PT!AH19+RO!AH19+SK!AH19+SI!AH19+ES!AH19+SE!AH19+UK!AH19+CH!AH19)=0," ",AT!AH19+BE!AH19+BG!AH19+HR!AH19+CY!AH19+CZ!AH19+DK!AH19+EE!AH19+FI!AH19+FR!AH19+DE!AH19+GR!AH19+HU!AH19+IE!AH19+IT!AH19+LV!AH19+LT!AH19+LU!AH19+MT!AH19+NL!AH19+PL!AH19+PT!AH19+RO!AH19+SK!AH19+SI!AH19+ES!AH19+SE!AH19+UK!AH19)</f>
        <v xml:space="preserve"> </v>
      </c>
      <c r="AI19" s="47" t="str">
        <f>IF((AT!AI19+BE!AI19+BG!AI19+HR!AI19+CY!AI19+CZ!AI19+DK!AI19+EE!AI19+FI!AI19+FR!AI19+DE!AI19+GR!AI19+HU!AI19+IE!AI19+IT!AI19+LV!AI19+LT!AI19+LU!AI19+MT!AI19+NL!AI19+PL!AI19+PT!AI19+RO!AI19+SK!AI19+SI!AI19+ES!AI19+SE!AI19+UK!AI19+CH!AI19)=0," ",AT!AI19+BE!AI19+BG!AI19+HR!AI19+CY!AI19+CZ!AI19+DK!AI19+EE!AI19+FI!AI19+FR!AI19+DE!AI19+GR!AI19+HU!AI19+IE!AI19+IT!AI19+LV!AI19+LT!AI19+LU!AI19+MT!AI19+NL!AI19+PL!AI19+PT!AI19+RO!AI19+SK!AI19+SI!AI19+ES!AI19+SE!AI19+UK!AI19)</f>
        <v xml:space="preserve"> </v>
      </c>
      <c r="AJ19" s="47" t="str">
        <f>IF((AT!AJ19+BE!AJ19+BG!AJ19+HR!AJ19+CY!AJ19+CZ!AJ19+DK!AJ19+EE!AJ19+FI!AJ19+FR!AJ19+DE!AJ19+GR!AJ19+HU!AJ19+IE!AJ19+IT!AJ19+LV!AJ19+LT!AJ19+LU!AJ19+MT!AJ19+NL!AJ19+PL!AJ19+PT!AJ19+RO!AJ19+SK!AJ19+SI!AJ19+ES!AJ19+SE!AJ19+UK!AJ19+CH!AJ19)=0," ",AT!AJ19+BE!AJ19+BG!AJ19+HR!AJ19+CY!AJ19+CZ!AJ19+DK!AJ19+EE!AJ19+FI!AJ19+FR!AJ19+DE!AJ19+GR!AJ19+HU!AJ19+IE!AJ19+IT!AJ19+LV!AJ19+LT!AJ19+LU!AJ19+MT!AJ19+NL!AJ19+PL!AJ19+PT!AJ19+RO!AJ19+SK!AJ19+SI!AJ19+ES!AJ19+SE!AJ19+UK!AJ19)</f>
        <v xml:space="preserve"> </v>
      </c>
      <c r="AK19" s="47" t="str">
        <f>IF((AT!AK19+BE!AK19+BG!AK19+HR!AK19+CY!AK19+CZ!AK19+DK!AK19+EE!AK19+FI!AK19+FR!AK19+DE!AK19+GR!AK19+HU!AK19+IE!AK19+IT!AK19+LV!AK19+LT!AK19+LU!AK19+MT!AK19+NL!AK19+PL!AK19+PT!AK19+RO!AK19+SK!AK19+SI!AK19+ES!AK19+SE!AK19+UK!AK19+CH!AK19)=0," ",AT!AK19+BE!AK19+BG!AK19+HR!AK19+CY!AK19+CZ!AK19+DK!AK19+EE!AK19+FI!AK19+FR!AK19+DE!AK19+GR!AK19+HU!AK19+IE!AK19+IT!AK19+LV!AK19+LT!AK19+LU!AK19+MT!AK19+NL!AK19+PL!AK19+PT!AK19+RO!AK19+SK!AK19+SI!AK19+ES!AK19+SE!AK19+UK!AK19)</f>
        <v xml:space="preserve"> </v>
      </c>
      <c r="AL19" s="47" t="str">
        <f>IF((AT!AL19+BE!AL19+BG!AL19+HR!AL19+CY!AL19+CZ!AL19+DK!AL19+EE!AL19+FI!AL19+FR!AL19+DE!AL19+GR!AL19+HU!AL19+IE!AL19+IT!AL19+LV!AL19+LT!AL19+LU!AL19+MT!AL19+NL!AL19+PL!AL19+PT!AL19+RO!AL19+SK!AL19+SI!AL19+ES!AL19+SE!AL19+UK!AL19+CH!AL19)=0," ",AT!AL19+BE!AL19+BG!AL19+HR!AL19+CY!AL19+CZ!AL19+DK!AL19+EE!AL19+FI!AL19+FR!AL19+DE!AL19+GR!AL19+HU!AL19+IE!AL19+IT!AL19+LV!AL19+LT!AL19+LU!AL19+MT!AL19+NL!AL19+PL!AL19+PT!AL19+RO!AL19+SK!AL19+SI!AL19+ES!AL19+SE!AL19+UK!AL19)</f>
        <v xml:space="preserve"> </v>
      </c>
      <c r="AM19" s="47" t="str">
        <f>IF((AT!AM19+BE!AM19+BG!AM19+HR!AM19+CY!AM19+CZ!AM19+DK!AM19+EE!AM19+FI!AM19+FR!AM19+DE!AM19+GR!AM19+HU!AM19+IE!AM19+IT!AM19+LV!AM19+LT!AM19+LU!AM19+MT!AM19+NL!AM19+PL!AM19+PT!AM19+RO!AM19+SK!AM19+SI!AM19+ES!AM19+SE!AM19+UK!AM19+CH!AM19)=0," ",AT!AM19+BE!AM19+BG!AM19+HR!AM19+CY!AM19+CZ!AM19+DK!AM19+EE!AM19+FI!AM19+FR!AM19+DE!AM19+GR!AM19+HU!AM19+IE!AM19+IT!AM19+LV!AM19+LT!AM19+LU!AM19+MT!AM19+NL!AM19+PL!AM19+PT!AM19+RO!AM19+SK!AM19+SI!AM19+ES!AM19+SE!AM19+UK!AM19)</f>
        <v xml:space="preserve"> </v>
      </c>
      <c r="AN19" s="47" t="str">
        <f>IF((AT!AN19+BE!AN19+BG!AN19+HR!AN19+CY!AN19+CZ!AN19+DK!AN19+EE!AN19+FI!AN19+FR!AN19+DE!AN19+GR!AN19+HU!AN19+IE!AN19+IT!AN19+LV!AN19+LT!AN19+LU!AN19+MT!AN19+NL!AN19+PL!AN19+PT!AN19+RO!AN19+SK!AN19+SI!AN19+ES!AN19+SE!AN19+UK!AN19+CH!AN19)=0," ",AT!AN19+BE!AN19+BG!AN19+HR!AN19+CY!AN19+CZ!AN19+DK!AN19+EE!AN19+FI!AN19+FR!AN19+DE!AN19+GR!AN19+HU!AN19+IE!AN19+IT!AN19+LV!AN19+LT!AN19+LU!AN19+MT!AN19+NL!AN19+PL!AN19+PT!AN19+RO!AN19+SK!AN19+SI!AN19+ES!AN19+SE!AN19+UK!AN19)</f>
        <v xml:space="preserve"> </v>
      </c>
      <c r="AO19" s="47" t="str">
        <f>IF((AT!AO19+BE!AO19+BG!AO19+HR!AO19+CY!AO19+CZ!AO19+DK!AO19+EE!AO19+FI!AO19+FR!AO19+DE!AO19+GR!AO19+HU!AO19+IE!AO19+IT!AO19+LV!AO19+LT!AO19+LU!AO19+MT!AO19+NL!AO19+PL!AO19+PT!AO19+RO!AO19+SK!AO19+SI!AO19+ES!AO19+SE!AO19+UK!AO19+CH!AO19)=0," ",AT!AO19+BE!AO19+BG!AO19+HR!AO19+CY!AO19+CZ!AO19+DK!AO19+EE!AO19+FI!AO19+FR!AO19+DE!AO19+GR!AO19+HU!AO19+IE!AO19+IT!AO19+LV!AO19+LT!AO19+LU!AO19+MT!AO19+NL!AO19+PL!AO19+PT!AO19+RO!AO19+SK!AO19+SI!AO19+ES!AO19+SE!AO19+UK!AO19)</f>
        <v xml:space="preserve"> </v>
      </c>
      <c r="AP19" s="47" t="str">
        <f>IF((AT!AP19+BE!AP19+BG!AP19+HR!AP19+CY!AP19+CZ!AP19+DK!AP19+EE!AP19+FI!AP19+FR!AP19+DE!AP19+GR!AP19+HU!AP19+IE!AP19+IT!AP19+LV!AP19+LT!AP19+LU!AP19+MT!AP19+NL!AP19+PL!AP19+PT!AP19+RO!AP19+SK!AP19+SI!AP19+ES!AP19+SE!AP19+UK!AP19+CH!AP19)=0," ",AT!AP19+BE!AP19+BG!AP19+HR!AP19+CY!AP19+CZ!AP19+DK!AP19+EE!AP19+FI!AP19+FR!AP19+DE!AP19+GR!AP19+HU!AP19+IE!AP19+IT!AP19+LV!AP19+LT!AP19+LU!AP19+MT!AP19+NL!AP19+PL!AP19+PT!AP19+RO!AP19+SK!AP19+SI!AP19+ES!AP19+SE!AP19+UK!AP19)</f>
        <v xml:space="preserve"> </v>
      </c>
      <c r="AQ19" s="47" t="str">
        <f>IF((AT!AQ19+BE!AQ19+BG!AQ19+HR!AQ19+CY!AQ19+CZ!AQ19+DK!AQ19+EE!AQ19+FI!AQ19+FR!AQ19+DE!AQ19+GR!AQ19+HU!AQ19+IE!AQ19+IT!AQ19+LV!AQ19+LT!AQ19+LU!AQ19+MT!AQ19+NL!AQ19+PL!AQ19+PT!AQ19+RO!AQ19+SK!AQ19+SI!AQ19+ES!AQ19+SE!AQ19+UK!AQ19+CH!AQ19)=0," ",AT!AQ19+BE!AQ19+BG!AQ19+HR!AQ19+CY!AQ19+CZ!AQ19+DK!AQ19+EE!AQ19+FI!AQ19+FR!AQ19+DE!AQ19+GR!AQ19+HU!AQ19+IE!AQ19+IT!AQ19+LV!AQ19+LT!AQ19+LU!AQ19+MT!AQ19+NL!AQ19+PL!AQ19+PT!AQ19+RO!AQ19+SK!AQ19+SI!AQ19+ES!AQ19+SE!AQ19+UK!AQ19)</f>
        <v xml:space="preserve"> </v>
      </c>
      <c r="AR19" s="47" t="str">
        <f>IF((AT!AR19+BE!AR19+BG!AR19+HR!AR19+CY!AR19+CZ!AR19+DK!AR19+EE!AR19+FI!AR19+FR!AR19+DE!AR19+GR!AR19+HU!AR19+IE!AR19+IT!AR19+LV!AR19+LT!AR19+LU!AR19+MT!AR19+NL!AR19+PL!AR19+PT!AR19+RO!AR19+SK!AR19+SI!AR19+ES!AR19+SE!AR19+UK!AR19+CH!AR19)=0," ",AT!AR19+BE!AR19+BG!AR19+HR!AR19+CY!AR19+CZ!AR19+DK!AR19+EE!AR19+FI!AR19+FR!AR19+DE!AR19+GR!AR19+HU!AR19+IE!AR19+IT!AR19+LV!AR19+LT!AR19+LU!AR19+MT!AR19+NL!AR19+PL!AR19+PT!AR19+RO!AR19+SK!AR19+SI!AR19+ES!AR19+SE!AR19+UK!AR19)</f>
        <v xml:space="preserve"> </v>
      </c>
      <c r="AS19" s="47" t="str">
        <f>IF((AT!AS19+BE!AS19+BG!AS19+HR!AS19+CY!AS19+CZ!AS19+DK!AS19+EE!AS19+FI!AS19+FR!AS19+DE!AS19+GR!AS19+HU!AS19+IE!AS19+IT!AS19+LV!AS19+LT!AS19+LU!AS19+MT!AS19+NL!AS19+PL!AS19+PT!AS19+RO!AS19+SK!AS19+SI!AS19+ES!AS19+SE!AS19+UK!AS19+CH!AS19)=0," ",AT!AS19+BE!AS19+BG!AS19+HR!AS19+CY!AS19+CZ!AS19+DK!AS19+EE!AS19+FI!AS19+FR!AS19+DE!AS19+GR!AS19+HU!AS19+IE!AS19+IT!AS19+LV!AS19+LT!AS19+LU!AS19+MT!AS19+NL!AS19+PL!AS19+PT!AS19+RO!AS19+SK!AS19+SI!AS19+ES!AS19+SE!AS19+UK!AS19)</f>
        <v xml:space="preserve"> </v>
      </c>
      <c r="AT19" s="47" t="str">
        <f>IF((AT!AT19+BE!AT19+BG!AT19+HR!AT19+CY!AT19+CZ!AT19+DK!AT19+EE!AT19+FI!AT19+FR!AT19+DE!AT19+GR!AT19+HU!AT19+IE!AT19+IT!AT19+LV!AT19+LT!AT19+LU!AT19+MT!AT19+NL!AT19+PL!AT19+PT!AT19+RO!AT19+SK!AT19+SI!AT19+ES!AT19+SE!AT19+UK!AT19+CH!AT19)=0," ",AT!AT19+BE!AT19+BG!AT19+HR!AT19+CY!AT19+CZ!AT19+DK!AT19+EE!AT19+FI!AT19+FR!AT19+DE!AT19+GR!AT19+HU!AT19+IE!AT19+IT!AT19+LV!AT19+LT!AT19+LU!AT19+MT!AT19+NL!AT19+PL!AT19+PT!AT19+RO!AT19+SK!AT19+SI!AT19+ES!AT19+SE!AT19+UK!AT19)</f>
        <v xml:space="preserve"> </v>
      </c>
      <c r="AU19" s="47" t="str">
        <f>IF((AT!AU19+BE!AU19+BG!AU19+HR!AU19+CY!AU19+CZ!AU19+DK!AU19+EE!AU19+FI!AU19+FR!AU19+DE!AU19+GR!AU19+HU!AU19+IE!AU19+IT!AU19+LV!AU19+LT!AU19+LU!AU19+MT!AU19+NL!AU19+PL!AU19+PT!AU19+RO!AU19+SK!AU19+SI!AU19+ES!AU19+SE!AU19+UK!AU19+CH!AU19)=0," ",AT!AU19+BE!AU19+BG!AU19+HR!AU19+CY!AU19+CZ!AU19+DK!AU19+EE!AU19+FI!AU19+FR!AU19+DE!AU19+GR!AU19+HU!AU19+IE!AU19+IT!AU19+LV!AU19+LT!AU19+LU!AU19+MT!AU19+NL!AU19+PL!AU19+PT!AU19+RO!AU19+SK!AU19+SI!AU19+ES!AU19+SE!AU19+UK!AU19)</f>
        <v xml:space="preserve"> </v>
      </c>
      <c r="AV19" s="47"/>
      <c r="AW19" s="47"/>
      <c r="AX19" s="47"/>
      <c r="AY19" s="47"/>
      <c r="AZ19" s="47" t="str">
        <f>IF((AT!AZ19+BE!AZ19+BG!AZ19+HR!AZ19+CY!AZ19+CZ!AZ19+DK!AZ19+EE!AZ19+FI!AZ19+FR!AZ19+DE!AZ19+GR!AZ19+HU!AZ19+IE!AZ19+IT!AZ19+LV!AZ19+LT!AZ19+LU!AZ19+MT!AZ19+NL!AZ19+PL!AZ19+PT!AZ19+RO!AZ19+SK!AZ19+SI!AZ19+ES!AZ19+SE!AZ19+UK!AZ19+CH!AZ19)=0," ",AT!AZ19+BE!AZ19+BG!AZ19+HR!AZ19+CY!AZ19+CZ!AZ19+DK!AZ19+EE!AZ19+FI!AZ19+FR!AZ19+DE!AZ19+GR!AZ19+HU!AZ19+IE!AZ19+IT!AZ19+LV!AZ19+LT!AZ19+LU!AZ19+MT!AZ19+NL!AZ19+PL!AZ19+PT!AZ19+RO!AZ19+SK!AZ19+SI!AZ19+ES!AZ19+SE!AZ19+UK!AZ19)</f>
        <v xml:space="preserve"> </v>
      </c>
      <c r="BA19" s="47"/>
      <c r="BB19" s="47"/>
      <c r="BC19" s="47"/>
      <c r="BD19" s="47" t="str">
        <f>IF((AT!BD19+BE!BD19+BG!BD19+HR!BD19+CY!BD19+CZ!BD19+DK!BD19+EE!BD19+FI!BD19+FR!BD19+DE!BD19+GR!BD19+HU!BD19+IE!BD19+IT!BD19+LV!BD19+LT!BD19+LU!BD19+MT!BD19+NL!BD19+PL!BD19+PT!BD19+RO!BD19+SK!BD19+SI!BD19+ES!BD19+SE!BD19+UK!BD19+CH!BD19)=0," ",AT!BD19+BE!BD19+BG!BD19+HR!BD19+CY!BD19+CZ!BD19+DK!BD19+EE!BD19+FI!BD19+FR!BD19+DE!BD19+GR!BD19+HU!BD19+IE!BD19+IT!BD19+LV!BD19+LT!BD19+LU!BD19+MT!BD19+NL!BD19+PL!BD19+PT!BD19+RO!BD19+SK!BD19+SI!BD19+ES!BD19+SE!BD19+UK!BD19)</f>
        <v xml:space="preserve"> </v>
      </c>
      <c r="BE19" s="47"/>
      <c r="BF19" s="47"/>
      <c r="BG19" s="47" t="str">
        <f>IF((AT!BG19+BE!BG19+BG!BG19+HR!BG19+CY!BG19+CZ!BG19+DK!BG19+EE!BG19+FI!BG19+FR!BG19+DE!BG19+GR!BG19+HU!BG19+IE!BG19+IT!BG19+LV!BG19+LT!BG19+LU!BG19+MT!BG19+NL!BG19+PL!BG19+PT!BG19+RO!BG19+SK!BG19+SI!BG19+ES!BG19+SE!BG19+UK!BG19+CH!BG19)=0," ",AT!BG19+BE!BG19+BG!BG19+HR!BG19+CY!BG19+CZ!BG19+DK!BG19+EE!BG19+FI!BG19+FR!BG19+DE!BG19+GR!BG19+HU!BG19+IE!BG19+IT!BG19+LV!BG19+LT!BG19+LU!BG19+MT!BG19+NL!BG19+PL!BG19+PT!BG19+RO!BG19+SK!BG19+SI!BG19+ES!BG19+SE!BG19+UK!BG19)</f>
        <v xml:space="preserve"> </v>
      </c>
      <c r="BH19" s="47"/>
      <c r="BI19" s="47"/>
      <c r="BJ19" s="47"/>
      <c r="BK19" s="47"/>
      <c r="BL19" s="47" t="str">
        <f>IF((AT!BL19+BE!BL19+BG!BL19+HR!BL19+CY!BL19+CZ!BL19+DK!BL19+EE!BL19+FI!BL19+FR!BL19+DE!BL19+GR!BL19+HU!BL19+IE!BL19+IT!BL19+LV!BL19+LT!BL19+LU!BL19+MT!BL19+NL!BL19+PL!BL19+PT!BL19+RO!BL19+SK!BL19+SI!BL19+ES!BL19+SE!BL19+UK!BL19+CH!BL19)=0," ",AT!BL19+BE!BL19+BG!BL19+HR!BL19+CY!BL19+CZ!BL19+DK!BL19+EE!BL19+FI!BL19+FR!BL19+DE!BL19+GR!BL19+HU!BL19+IE!BL19+IT!BL19+LV!BL19+LT!BL19+LU!BL19+MT!BL19+NL!BL19+PL!BL19+PT!BL19+RO!BL19+SK!BL19+SI!BL19+ES!BL19+SE!BL19+UK!BL19)</f>
        <v xml:space="preserve"> </v>
      </c>
      <c r="BM19" s="47" t="str">
        <f>IF((AT!BM19+BE!BM19+BG!BM19+HR!BM19+CY!BM19+CZ!BM19+DK!BM19+EE!BM19+FI!BM19+FR!BM19+DE!BM19+GR!BM19+HU!BM19+IE!BM19+IT!BM19+LV!BM19+LT!BM19+LU!BM19+MT!BM19+NL!BM19+PL!BM19+PT!BM19+RO!BM19+SK!BM19+SI!BM19+ES!BM19+SE!BM19+UK!BM19+CH!BM19)=0," ",AT!BM19+BE!BM19+BG!BM19+HR!BM19+CY!BM19+CZ!BM19+DK!BM19+EE!BM19+FI!BM19+FR!BM19+DE!BM19+GR!BM19+HU!BM19+IE!BM19+IT!BM19+LV!BM19+LT!BM19+LU!BM19+MT!BM19+NL!BM19+PL!BM19+PT!BM19+RO!BM19+SK!BM19+SI!BM19+ES!BM19+SE!BM19+UK!BM19)</f>
        <v xml:space="preserve"> </v>
      </c>
      <c r="BN19" s="47" t="str">
        <f>IF((AT!BN19+BE!BN19+BG!BN19+HR!BN19+CY!BN19+CZ!BN19+DK!BN19+EE!BN19+FI!BN19+FR!BN19+DE!BN19+GR!BN19+HU!BN19+IE!BN19+IT!BN19+LV!BN19+LT!BN19+LU!BN19+MT!BN19+NL!BN19+PL!BN19+PT!BN19+RO!BN19+SK!BN19+SI!BN19+ES!BN19+SE!BN19+UK!BN19+CH!BN19)=0," ",AT!BN19+BE!BN19+BG!BN19+HR!BN19+CY!BN19+CZ!BN19+DK!BN19+EE!BN19+FI!BN19+FR!BN19+DE!BN19+GR!BN19+HU!BN19+IE!BN19+IT!BN19+LV!BN19+LT!BN19+LU!BN19+MT!BN19+NL!BN19+PL!BN19+PT!BN19+RO!BN19+SK!BN19+SI!BN19+ES!BN19+SE!BN19+UK!BN19)</f>
        <v xml:space="preserve"> </v>
      </c>
      <c r="BO19" s="47" t="str">
        <f>IF((AT!BO19+BE!BO19+BG!BO19+HR!BO19+CY!BO19+CZ!BO19+DK!BO19+EE!BO19+FI!BO19+FR!BO19+DE!BO19+GR!BO19+HU!BO19+IE!BO19+IT!BO19+LV!BO19+LT!BO19+LU!BO19+MT!BO19+NL!BO19+PL!BO19+PT!BO19+RO!BO19+SK!BO19+SI!BO19+ES!BO19+SE!BO19+UK!BO19+CH!BO19)=0," ",AT!BO19+BE!BO19+BG!BO19+HR!BO19+CY!BO19+CZ!BO19+DK!BO19+EE!BO19+FI!BO19+FR!BO19+DE!BO19+GR!BO19+HU!BO19+IE!BO19+IT!BO19+LV!BO19+LT!BO19+LU!BO19+MT!BO19+NL!BO19+PL!BO19+PT!BO19+RO!BO19+SK!BO19+SI!BO19+ES!BO19+SE!BO19+UK!BO19)</f>
        <v xml:space="preserve"> </v>
      </c>
      <c r="BP19" s="47" t="str">
        <f>IF((AT!BP19+BE!BP19+BG!BP19+HR!BP19+CY!BP19+CZ!BP19+DK!BP19+EE!BP19+FI!BP19+FR!BP19+DE!BP19+GR!BP19+HU!BP19+IE!BP19+IT!BP19+LV!BP19+LT!BP19+LU!BP19+MT!BP19+NL!BP19+PL!BP19+PT!BP19+RO!BP19+SK!BP19+SI!BP19+ES!BP19+SE!BP19+UK!BP19+CH!BP19)=0," ",AT!BP19+BE!BP19+BG!BP19+HR!BP19+CY!BP19+CZ!BP19+DK!BP19+EE!BP19+FI!BP19+FR!BP19+DE!BP19+GR!BP19+HU!BP19+IE!BP19+IT!BP19+LV!BP19+LT!BP19+LU!BP19+MT!BP19+NL!BP19+PL!BP19+PT!BP19+RO!BP19+SK!BP19+SI!BP19+ES!BP19+SE!BP19+UK!BP19)</f>
        <v xml:space="preserve"> </v>
      </c>
      <c r="BQ19" s="47" t="str">
        <f>IF((AT!BQ19+BE!BQ19+BG!BQ19+HR!BQ19+CY!BQ19+CZ!BQ19+DK!BQ19+EE!BQ19+FI!BQ19+FR!BQ19+DE!BQ19+GR!BQ19+HU!BQ19+IE!BQ19+IT!BQ19+LV!BQ19+LT!BQ19+LU!BQ19+MT!BQ19+NL!BQ19+PL!BQ19+PT!BQ19+RO!BQ19+SK!BQ19+SI!BQ19+ES!BQ19+SE!BQ19+UK!BQ19+CH!BQ19)=0," ",AT!BQ19+BE!BQ19+BG!BQ19+HR!BQ19+CY!BQ19+CZ!BQ19+DK!BQ19+EE!BQ19+FI!BQ19+FR!BQ19+DE!BQ19+GR!BQ19+HU!BQ19+IE!BQ19+IT!BQ19+LV!BQ19+LT!BQ19+LU!BQ19+MT!BQ19+NL!BQ19+PL!BQ19+PT!BQ19+RO!BQ19+SK!BQ19+SI!BQ19+ES!BQ19+SE!BQ19+UK!BQ19)</f>
        <v xml:space="preserve"> </v>
      </c>
      <c r="BR19" s="47" t="str">
        <f>IF((AT!BR19+BE!BR19+BG!BR19+HR!BR19+CY!BR19+CZ!BR19+DK!BR19+EE!BR19+FI!BR19+FR!BR19+DE!BR19+GR!BR19+HU!BR19+IE!BR19+IT!BR19+LV!BR19+LT!BR19+LU!BR19+MT!BR19+NL!BR19+PL!BR19+PT!BR19+RO!BR19+SK!BR19+SI!BR19+ES!BR19+SE!BR19+UK!BR19+CH!BR19)=0," ",AT!BR19+BE!BR19+BG!BR19+HR!BR19+CY!BR19+CZ!BR19+DK!BR19+EE!BR19+FI!BR19+FR!BR19+DE!BR19+GR!BR19+HU!BR19+IE!BR19+IT!BR19+LV!BR19+LT!BR19+LU!BR19+MT!BR19+NL!BR19+PL!BR19+PT!BR19+RO!BR19+SK!BR19+SI!BR19+ES!BR19+SE!BR19+UK!BR19)</f>
        <v xml:space="preserve"> </v>
      </c>
    </row>
    <row r="20" spans="7:70" x14ac:dyDescent="0.25">
      <c r="G20" s="43">
        <v>14</v>
      </c>
      <c r="H20" s="43">
        <v>2016</v>
      </c>
      <c r="I20" s="47" t="str">
        <f>IF((AT!I20+BE!I20+BG!I20+HR!I20+CY!I20+CZ!I20+DK!I20+EE!I20+FI!I20+FR!I20+DE!I20+GR!I20+HU!I20+IE!I20+IT!I20+LV!I20+LT!I20+LU!I20+MT!I20+NL!I20+PL!I20+PT!I20+RO!I20+SK!I20+SI!I20+ES!I20+SE!I20+UK!I20+CH!I20)=0," ",AT!I20+BE!I20+BG!I20+HR!I20+CY!I20+CZ!I20+DK!I20+EE!I20+FI!I20+FR!I20+DE!I20+GR!I20+HU!I20+IE!I20+IT!I20+LV!I20+LT!I20+LU!I20+MT!I20+NL!I20+PL!I20+PT!I20+RO!I20+SK!I20+SI!I20+ES!I20+SE!I20+UK!I20)</f>
        <v xml:space="preserve"> </v>
      </c>
      <c r="J20" s="47" t="str">
        <f>IF((AT!J20+BE!J20+BG!J20+HR!J20+CY!J20+CZ!J20+DK!J20+EE!J20+FI!J20+FR!J20+DE!J20+GR!J20+HU!J20+IE!J20+IT!J20+LV!J20+LT!J20+LU!J20+MT!J20+NL!J20+PL!J20+PT!J20+RO!J20+SK!J20+SI!J20+ES!J20+SE!J20+UK!J20+CH!J20)=0," ",AT!J20+BE!J20+BG!J20+HR!J20+CY!J20+CZ!J20+DK!J20+EE!J20+FI!J20+FR!J20+DE!J20+GR!J20+HU!J20+IE!J20+IT!J20+LV!J20+LT!J20+LU!J20+MT!J20+NL!J20+PL!J20+PT!J20+RO!J20+SK!J20+SI!J20+ES!J20+SE!J20+UK!J20)</f>
        <v xml:space="preserve"> </v>
      </c>
      <c r="K20" s="47" t="str">
        <f>IF((AT!K20+BE!K20+BG!K20+HR!K20+CY!K20+CZ!K20+DK!K20+EE!K20+FI!K20+FR!K20+DE!K20+GR!K20+HU!K20+IE!K20+IT!K20+LV!K20+LT!K20+LU!K20+MT!K20+NL!K20+PL!K20+PT!K20+RO!K20+SK!K20+SI!K20+ES!K20+SE!K20+UK!K20+CH!K20)=0," ",AT!K20+BE!K20+BG!K20+HR!K20+CY!K20+CZ!K20+DK!K20+EE!K20+FI!K20+FR!K20+DE!K20+GR!K20+HU!K20+IE!K20+IT!K20+LV!K20+LT!K20+LU!K20+MT!K20+NL!K20+PL!K20+PT!K20+RO!K20+SK!K20+SI!K20+ES!K20+SE!K20+UK!K20)</f>
        <v xml:space="preserve"> </v>
      </c>
      <c r="L20" s="47" t="e">
        <f t="shared" si="0"/>
        <v>#VALUE!</v>
      </c>
      <c r="M20" s="47" t="str">
        <f>IF((AT!M20+BE!M20+BG!M20+HR!M20+CY!M20+CZ!M20+DK!M20+EE!M20+FI!M20+FR!M20+DE!M20+GR!M20+HU!M20+IE!M20+IT!M20+LV!M20+LT!M20+LU!M20+MT!M20+NL!M20+PL!M20+PT!M20+RO!M20+SK!M20+SI!M20+ES!M20+SE!M20+UK!M20+CH!M20)=0," ",AT!M20+BE!M20+BG!M20+HR!M20+CY!M20+CZ!M20+DK!M20+EE!M20+FI!M20+FR!M20+DE!M20+GR!M20+HU!M20+IE!M20+IT!M20+LV!M20+LT!M20+LU!M20+MT!M20+NL!M20+PL!M20+PT!M20+RO!M20+SK!M20+SI!M20+ES!M20+SE!M20+UK!M20+CH!M20)</f>
        <v xml:space="preserve"> </v>
      </c>
      <c r="N20" s="47"/>
      <c r="O20" s="47" t="str">
        <f>IF((AT!O20+BE!O20+BG!O20+HR!O20+CY!O20+CZ!O20+DK!O20+EE!O20+FI!O20+FR!O20+DE!O20+GR!O20+HU!O20+IE!O20+IT!O20+LV!O20+LT!O20+LU!O20+MT!O20+NL!O20+PL!O20+PT!O20+RO!O20+SK!O20+SI!O20+ES!O20+SE!O20+UK!O20+CH!O20)=0," ",AT!O20+BE!O20+BG!O20+HR!O20+CY!O20+CZ!O20+DK!O20+EE!O20+FI!O20+FR!O20+DE!O20+GR!O20+HU!O20+IE!O20+IT!O20+LV!O20+LT!O20+LU!O20+MT!O20+NL!O20+PL!O20+PT!O20+RO!O20+SK!O20+SI!O20+ES!O20+SE!O20+UK!O20)</f>
        <v xml:space="preserve"> </v>
      </c>
      <c r="P20" s="47" t="str">
        <f>IF((AT!P20+BE!P20+BG!P20+HR!P20+CY!P20+CZ!P20+DK!P20+EE!P20+FI!P20+FR!P20+DE!P20+GR!P20+HU!P20+IE!P20+IT!P20+LV!P20+LT!P20+LU!P20+MT!P20+NL!P20+PL!P20+PT!P20+RO!P20+SK!P20+SI!P20+ES!P20+SE!P20+UK!P20+CH!P20)=0," ",AT!P20+BE!P20+BG!P20+HR!P20+CY!P20+CZ!P20+DK!P20+EE!P20+FI!P20+FR!P20+DE!P20+GR!P20+HU!P20+IE!P20+IT!P20+LV!P20+LT!P20+LU!P20+MT!P20+NL!P20+PL!P20+PT!P20+RO!P20+SK!P20+SI!P20+ES!P20+SE!P20+UK!P20)</f>
        <v xml:space="preserve"> </v>
      </c>
      <c r="Q20" s="47" t="str">
        <f>IF((AT!Q20+BE!Q20+BG!Q20+HR!Q20+CY!Q20+CZ!Q20+DK!Q20+EE!Q20+FI!Q20+FR!Q20+DE!Q20+GR!Q20+HU!Q20+IE!Q20+IT!Q20+LV!Q20+LT!Q20+LU!Q20+MT!Q20+NL!Q20+PL!Q20+PT!Q20+RO!Q20+SK!Q20+SI!Q20+ES!Q20+SE!Q20+UK!Q20+CH!Q20)=0," ",AT!Q20+BE!Q20+BG!Q20+HR!Q20+CY!Q20+CZ!Q20+DK!Q20+EE!Q20+FI!Q20+FR!Q20+DE!Q20+GR!Q20+HU!Q20+IE!Q20+IT!Q20+LV!Q20+LT!Q20+LU!Q20+MT!Q20+NL!Q20+PL!Q20+PT!Q20+RO!Q20+SK!Q20+SI!Q20+ES!Q20+SE!Q20+UK!Q20)</f>
        <v xml:space="preserve"> </v>
      </c>
      <c r="R20" s="47" t="str">
        <f>IF((AT!R20+BE!R20+BG!R20+HR!R20+CY!R20+CZ!R20+DK!R20+EE!R20+FI!R20+FR!R20+DE!R20+GR!R20+HU!R20+IE!R20+IT!R20+LV!R20+LT!R20+LU!R20+MT!R20+NL!R20+PL!R20+PT!R20+RO!R20+SK!R20+SI!R20+ES!R20+SE!R20+UK!R20+CH!R20)=0," ",AT!R20+BE!R20+BG!R20+HR!R20+CY!R20+CZ!R20+DK!R20+EE!R20+FI!R20+FR!R20+DE!R20+GR!R20+HU!R20+IE!R20+IT!R20+LV!R20+LT!R20+LU!R20+MT!R20+NL!R20+PL!R20+PT!R20+RO!R20+SK!R20+SI!R20+ES!R20+SE!R20+UK!R20)</f>
        <v xml:space="preserve"> </v>
      </c>
      <c r="S20" s="47" t="str">
        <f>IF((AT!S20+BE!S20+BG!S20+HR!S20+CY!S20+CZ!S20+DK!S20+EE!S20+FI!S20+FR!S20+DE!S20+GR!S20+HU!S20+IE!S20+IT!S20+LV!S20+LT!S20+LU!S20+MT!S20+NL!S20+PL!S20+PT!S20+RO!S20+SK!S20+SI!S20+ES!S20+SE!S20+UK!S20+CH!S20)=0," ",AT!S20+BE!S20+BG!S20+HR!S20+CY!S20+CZ!S20+DK!S20+EE!S20+FI!S20+FR!S20+DE!S20+GR!S20+HU!S20+IE!S20+IT!S20+LV!S20+LT!S20+LU!S20+MT!S20+NL!S20+PL!S20+PT!S20+RO!S20+SK!S20+SI!S20+ES!S20+SE!S20+UK!S20)</f>
        <v xml:space="preserve"> </v>
      </c>
      <c r="T20" s="47" t="str">
        <f>IF((AT!T20+BE!T20+BG!T20+HR!T20+CY!T20+CZ!T20+DK!T20+EE!T20+FI!T20+FR!T20+DE!T20+GR!T20+HU!T20+IE!T20+IT!T20+LV!T20+LT!T20+LU!T20+MT!T20+NL!T20+PL!T20+PT!T20+RO!T20+SK!T20+SI!T20+ES!T20+SE!T20+UK!T20+CH!T20)=0," ",AT!T20+BE!T20+BG!T20+HR!T20+CY!T20+CZ!T20+DK!T20+EE!T20+FI!T20+FR!T20+DE!T20+GR!T20+HU!T20+IE!T20+IT!T20+LV!T20+LT!T20+LU!T20+MT!T20+NL!T20+PL!T20+PT!T20+RO!T20+SK!T20+SI!T20+ES!T20+SE!T20+UK!T20)</f>
        <v xml:space="preserve"> </v>
      </c>
      <c r="U20" s="47" t="str">
        <f>IF((AT!U20+BE!U20+BG!U20+HR!U20+CY!U20+CZ!U20+DK!U20+EE!U20+FI!U20+FR!U20+DE!U20+GR!U20+HU!U20+IE!U20+IT!U20+LV!U20+LT!U20+LU!U20+MT!U20+NL!U20+PL!U20+PT!U20+RO!U20+SK!U20+SI!U20+ES!U20+SE!U20+UK!U20+CH!U20)=0," ",AT!U20+BE!U20+BG!U20+HR!U20+CY!U20+CZ!U20+DK!U20+EE!U20+FI!U20+FR!U20+DE!U20+GR!U20+HU!U20+IE!U20+IT!U20+LV!U20+LT!U20+LU!U20+MT!U20+NL!U20+PL!U20+PT!U20+RO!U20+SK!U20+SI!U20+ES!U20+SE!U20+UK!U20)</f>
        <v xml:space="preserve"> </v>
      </c>
      <c r="V20" s="47" t="str">
        <f>IF((AT!V20+BE!V20+BG!V20+HR!V20+CY!V20+CZ!V20+DK!V20+EE!V20+FI!V20+FR!V20+DE!V20+GR!V20+HU!V20+IE!V20+IT!V20+LV!V20+LT!V20+LU!V20+MT!V20+NL!V20+PL!V20+PT!V20+RO!V20+SK!V20+SI!V20+ES!V20+SE!V20+UK!V20+CH!V20)=0," ",AT!V20+BE!V20+BG!V20+HR!V20+CY!V20+CZ!V20+DK!V20+EE!V20+FI!V20+FR!V20+DE!V20+GR!V20+HU!V20+IE!V20+IT!V20+LV!V20+LT!V20+LU!V20+MT!V20+NL!V20+PL!V20+PT!V20+RO!V20+SK!V20+SI!V20+ES!V20+SE!V20+UK!V20)</f>
        <v xml:space="preserve"> </v>
      </c>
      <c r="W20" s="47" t="str">
        <f>IF((AT!W20+BE!W20+BG!W20+HR!W20+CY!W20+CZ!W20+DK!W20+EE!W20+FI!W20+FR!W20+DE!W20+GR!W20+HU!W20+IE!W20+IT!W20+LV!W20+LT!W20+LU!W20+MT!W20+NL!W20+PL!W20+PT!W20+RO!W20+SK!W20+SI!W20+ES!W20+SE!W20+UK!W20+CH!W20)=0," ",AT!W20+BE!W20+BG!W20+HR!W20+CY!W20+CZ!W20+DK!W20+EE!W20+FI!W20+FR!W20+DE!W20+GR!W20+HU!W20+IE!W20+IT!W20+LV!W20+LT!W20+LU!W20+MT!W20+NL!W20+PL!W20+PT!W20+RO!W20+SK!W20+SI!W20+ES!W20+SE!W20+UK!W20)</f>
        <v xml:space="preserve"> </v>
      </c>
      <c r="X20" s="47" t="str">
        <f>IF((AT!X20+BE!X20+BG!X20+HR!X20+CY!X20+CZ!X20+DK!X20+EE!X20+FI!X20+FR!X20+DE!X20+GR!X20+HU!X20+IE!X20+IT!X20+LV!X20+LT!X20+LU!X20+MT!X20+NL!X20+PL!X20+PT!X20+RO!X20+SK!X20+SI!X20+ES!X20+SE!X20+UK!X20+CH!X20)=0," ",AT!X20+BE!X20+BG!X20+HR!X20+CY!X20+CZ!X20+DK!X20+EE!X20+FI!X20+FR!X20+DE!X20+GR!X20+HU!X20+IE!X20+IT!X20+LV!X20+LT!X20+LU!X20+MT!X20+NL!X20+PL!X20+PT!X20+RO!X20+SK!X20+SI!X20+ES!X20+SE!X20+UK!X20)</f>
        <v xml:space="preserve"> </v>
      </c>
      <c r="Y20" s="47" t="str">
        <f>IF((AT!Y20+BE!Y20+BG!Y20+HR!Y20+CY!Y20+CZ!Y20+DK!Y20+EE!Y20+FI!Y20+FR!Y20+DE!Y20+GR!Y20+HU!Y20+IE!Y20+IT!Y20+LV!Y20+LT!Y20+LU!Y20+MT!Y20+NL!Y20+PL!Y20+PT!Y20+RO!Y20+SK!Y20+SI!Y20+ES!Y20+SE!Y20+UK!Y20+CH!Y20)=0," ",AT!Y20+BE!Y20+BG!Y20+HR!Y20+CY!Y20+CZ!Y20+DK!Y20+EE!Y20+FI!Y20+FR!Y20+DE!Y20+GR!Y20+HU!Y20+IE!Y20+IT!Y20+LV!Y20+LT!Y20+LU!Y20+MT!Y20+NL!Y20+PL!Y20+PT!Y20+RO!Y20+SK!Y20+SI!Y20+ES!Y20+SE!Y20+UK!Y20)</f>
        <v xml:space="preserve"> </v>
      </c>
      <c r="Z20" s="47" t="str">
        <f>IF((AT!Z20+BE!Z20+BG!Z20+HR!Z20+CY!Z20+CZ!Z20+DK!Z20+EE!Z20+FI!Z20+FR!Z20+DE!Z20+GR!Z20+HU!Z20+IE!Z20+IT!Z20+LV!Z20+LT!Z20+LU!Z20+MT!Z20+NL!Z20+PL!Z20+PT!Z20+RO!Z20+SK!Z20+SI!Z20+ES!Z20+SE!Z20+UK!Z20+CH!Z20)=0," ",AT!Z20+BE!Z20+BG!Z20+HR!Z20+CY!Z20+CZ!Z20+DK!Z20+EE!Z20+FI!Z20+FR!Z20+DE!Z20+GR!Z20+HU!Z20+IE!Z20+IT!Z20+LV!Z20+LT!Z20+LU!Z20+MT!Z20+NL!Z20+PL!Z20+PT!Z20+RO!Z20+SK!Z20+SI!Z20+ES!Z20+SE!Z20+UK!Z20)</f>
        <v xml:space="preserve"> </v>
      </c>
      <c r="AA20" s="47" t="str">
        <f>IF((AT!AA20+BE!AA20+BG!AA20+HR!AA20+CY!AA20+CZ!AA20+DK!AA20+EE!AA20+FI!AA20+FR!AA20+DE!AA20+GR!AA20+HU!AA20+IE!AA20+IT!AA20+LV!AA20+LT!AA20+LU!AA20+MT!AA20+NL!AA20+PL!AA20+PT!AA20+RO!AA20+SK!AA20+SI!AA20+ES!AA20+SE!AA20+UK!AA20+CH!AA20)=0," ",AT!AA20+BE!AA20+BG!AA20+HR!AA20+CY!AA20+CZ!AA20+DK!AA20+EE!AA20+FI!AA20+FR!AA20+DE!AA20+GR!AA20+HU!AA20+IE!AA20+IT!AA20+LV!AA20+LT!AA20+LU!AA20+MT!AA20+NL!AA20+PL!AA20+PT!AA20+RO!AA20+SK!AA20+SI!AA20+ES!AA20+SE!AA20+UK!AA20)</f>
        <v xml:space="preserve"> </v>
      </c>
      <c r="AB20" s="47" t="str">
        <f>IF((AT!AB20+BE!AB20+BG!AB20+HR!AB20+CY!AB20+CZ!AB20+DK!AB20+EE!AB20+FI!AB20+FR!AB20+DE!AB20+GR!AB20+HU!AB20+IE!AB20+IT!AB20+LV!AB20+LT!AB20+LU!AB20+MT!AB20+NL!AB20+PL!AB20+PT!AB20+RO!AB20+SK!AB20+SI!AB20+ES!AB20+SE!AB20+UK!AB20+CH!AB20)=0," ",AT!AB20+BE!AB20+BG!AB20+HR!AB20+CY!AB20+CZ!AB20+DK!AB20+EE!AB20+FI!AB20+FR!AB20+DE!AB20+GR!AB20+HU!AB20+IE!AB20+IT!AB20+LV!AB20+LT!AB20+LU!AB20+MT!AB20+NL!AB20+PL!AB20+PT!AB20+RO!AB20+SK!AB20+SI!AB20+ES!AB20+SE!AB20+UK!AB20)</f>
        <v xml:space="preserve"> </v>
      </c>
      <c r="AC20" s="47" t="str">
        <f>IF((AT!AC20+BE!AC20+BG!AC20+HR!AC20+CY!AC20+CZ!AC20+DK!AC20+EE!AC20+FI!AC20+FR!AC20+DE!AC20+GR!AC20+HU!AC20+IE!AC20+IT!AC20+LV!AC20+LT!AC20+LU!AC20+MT!AC20+NL!AC20+PL!AC20+PT!AC20+RO!AC20+SK!AC20+SI!AC20+ES!AC20+SE!AC20+UK!AC20+CH!AC20)=0," ",AT!AC20+BE!AC20+BG!AC20+HR!AC20+CY!AC20+CZ!AC20+DK!AC20+EE!AC20+FI!AC20+FR!AC20+DE!AC20+GR!AC20+HU!AC20+IE!AC20+IT!AC20+LV!AC20+LT!AC20+LU!AC20+MT!AC20+NL!AC20+PL!AC20+PT!AC20+RO!AC20+SK!AC20+SI!AC20+ES!AC20+SE!AC20+UK!AC20)</f>
        <v xml:space="preserve"> </v>
      </c>
      <c r="AD20" s="47" t="str">
        <f>IF((AT!AD20+BE!AD20+BG!AD20+HR!AD20+CY!AD20+CZ!AD20+DK!AD20+EE!AD20+FI!AD20+FR!AD20+DE!AD20+GR!AD20+HU!AD20+IE!AD20+IT!AD20+LV!AD20+LT!AD20+LU!AD20+MT!AD20+NL!AD20+PL!AD20+PT!AD20+RO!AD20+SK!AD20+SI!AD20+ES!AD20+SE!AD20+UK!AD20+CH!AD20)=0," ",AT!AD20+BE!AD20+BG!AD20+HR!AD20+CY!AD20+CZ!AD20+DK!AD20+EE!AD20+FI!AD20+FR!AD20+DE!AD20+GR!AD20+HU!AD20+IE!AD20+IT!AD20+LV!AD20+LT!AD20+LU!AD20+MT!AD20+NL!AD20+PL!AD20+PT!AD20+RO!AD20+SK!AD20+SI!AD20+ES!AD20+SE!AD20+UK!AD20)</f>
        <v xml:space="preserve"> </v>
      </c>
      <c r="AE20" s="47" t="str">
        <f>IF((AT!AE20+BE!AE20+BG!AE20+HR!AE20+CY!AE20+CZ!AE20+DK!AE20+EE!AE20+FI!AE20+FR!AE20+DE!AE20+GR!AE20+HU!AE20+IE!AE20+IT!AE20+LV!AE20+LT!AE20+LU!AE20+MT!AE20+NL!AE20+PL!AE20+PT!AE20+RO!AE20+SK!AE20+SI!AE20+ES!AE20+SE!AE20+UK!AE20+CH!AE20)=0," ",AT!AE20+BE!AE20+BG!AE20+HR!AE20+CY!AE20+CZ!AE20+DK!AE20+EE!AE20+FI!AE20+FR!AE20+DE!AE20+GR!AE20+HU!AE20+IE!AE20+IT!AE20+LV!AE20+LT!AE20+LU!AE20+MT!AE20+NL!AE20+PL!AE20+PT!AE20+RO!AE20+SK!AE20+SI!AE20+ES!AE20+SE!AE20+UK!AE20)</f>
        <v xml:space="preserve"> </v>
      </c>
      <c r="AF20" s="47" t="str">
        <f>IF((AT!AF20+BE!AF20+BG!AF20+HR!AF20+CY!AF20+CZ!AF20+DK!AF20+EE!AF20+FI!AF20+FR!AF20+DE!AF20+GR!AF20+HU!AF20+IE!AF20+IT!AF20+LV!AF20+LT!AF20+LU!AF20+MT!AF20+NL!AF20+PL!AF20+PT!AF20+RO!AF20+SK!AF20+SI!AF20+ES!AF20+SE!AF20+UK!AF20+CH!AF20)=0," ",AT!AF20+BE!AF20+BG!AF20+HR!AF20+CY!AF20+CZ!AF20+DK!AF20+EE!AF20+FI!AF20+FR!AF20+DE!AF20+GR!AF20+HU!AF20+IE!AF20+IT!AF20+LV!AF20+LT!AF20+LU!AF20+MT!AF20+NL!AF20+PL!AF20+PT!AF20+RO!AF20+SK!AF20+SI!AF20+ES!AF20+SE!AF20+UK!AF20)</f>
        <v xml:space="preserve"> </v>
      </c>
      <c r="AG20" s="47" t="str">
        <f>IF((AT!AG20+BE!AG20+BG!AG20+HR!AG20+CY!AG20+CZ!AG20+DK!AG20+EE!AG20+FI!AG20+FR!AG20+DE!AG20+GR!AG20+HU!AG20+IE!AG20+IT!AG20+LV!AG20+LT!AG20+LU!AG20+MT!AG20+NL!AG20+PL!AG20+PT!AG20+RO!AG20+SK!AG20+SI!AG20+ES!AG20+SE!AG20+UK!AG20+CH!AG20)=0," ",AT!AG20+BE!AG20+BG!AG20+HR!AG20+CY!AG20+CZ!AG20+DK!AG20+EE!AG20+FI!AG20+FR!AG20+DE!AG20+GR!AG20+HU!AG20+IE!AG20+IT!AG20+LV!AG20+LT!AG20+LU!AG20+MT!AG20+NL!AG20+PL!AG20+PT!AG20+RO!AG20+SK!AG20+SI!AG20+ES!AG20+SE!AG20+UK!AG20)</f>
        <v xml:space="preserve"> </v>
      </c>
      <c r="AH20" s="47" t="str">
        <f>IF((AT!AH20+BE!AH20+BG!AH20+HR!AH20+CY!AH20+CZ!AH20+DK!AH20+EE!AH20+FI!AH20+FR!AH20+DE!AH20+GR!AH20+HU!AH20+IE!AH20+IT!AH20+LV!AH20+LT!AH20+LU!AH20+MT!AH20+NL!AH20+PL!AH20+PT!AH20+RO!AH20+SK!AH20+SI!AH20+ES!AH20+SE!AH20+UK!AH20+CH!AH20)=0," ",AT!AH20+BE!AH20+BG!AH20+HR!AH20+CY!AH20+CZ!AH20+DK!AH20+EE!AH20+FI!AH20+FR!AH20+DE!AH20+GR!AH20+HU!AH20+IE!AH20+IT!AH20+LV!AH20+LT!AH20+LU!AH20+MT!AH20+NL!AH20+PL!AH20+PT!AH20+RO!AH20+SK!AH20+SI!AH20+ES!AH20+SE!AH20+UK!AH20)</f>
        <v xml:space="preserve"> </v>
      </c>
      <c r="AI20" s="47" t="str">
        <f>IF((AT!AI20+BE!AI20+BG!AI20+HR!AI20+CY!AI20+CZ!AI20+DK!AI20+EE!AI20+FI!AI20+FR!AI20+DE!AI20+GR!AI20+HU!AI20+IE!AI20+IT!AI20+LV!AI20+LT!AI20+LU!AI20+MT!AI20+NL!AI20+PL!AI20+PT!AI20+RO!AI20+SK!AI20+SI!AI20+ES!AI20+SE!AI20+UK!AI20+CH!AI20)=0," ",AT!AI20+BE!AI20+BG!AI20+HR!AI20+CY!AI20+CZ!AI20+DK!AI20+EE!AI20+FI!AI20+FR!AI20+DE!AI20+GR!AI20+HU!AI20+IE!AI20+IT!AI20+LV!AI20+LT!AI20+LU!AI20+MT!AI20+NL!AI20+PL!AI20+PT!AI20+RO!AI20+SK!AI20+SI!AI20+ES!AI20+SE!AI20+UK!AI20)</f>
        <v xml:space="preserve"> </v>
      </c>
      <c r="AJ20" s="47" t="str">
        <f>IF((AT!AJ20+BE!AJ20+BG!AJ20+HR!AJ20+CY!AJ20+CZ!AJ20+DK!AJ20+EE!AJ20+FI!AJ20+FR!AJ20+DE!AJ20+GR!AJ20+HU!AJ20+IE!AJ20+IT!AJ20+LV!AJ20+LT!AJ20+LU!AJ20+MT!AJ20+NL!AJ20+PL!AJ20+PT!AJ20+RO!AJ20+SK!AJ20+SI!AJ20+ES!AJ20+SE!AJ20+UK!AJ20+CH!AJ20)=0," ",AT!AJ20+BE!AJ20+BG!AJ20+HR!AJ20+CY!AJ20+CZ!AJ20+DK!AJ20+EE!AJ20+FI!AJ20+FR!AJ20+DE!AJ20+GR!AJ20+HU!AJ20+IE!AJ20+IT!AJ20+LV!AJ20+LT!AJ20+LU!AJ20+MT!AJ20+NL!AJ20+PL!AJ20+PT!AJ20+RO!AJ20+SK!AJ20+SI!AJ20+ES!AJ20+SE!AJ20+UK!AJ20)</f>
        <v xml:space="preserve"> </v>
      </c>
      <c r="AK20" s="47" t="str">
        <f>IF((AT!AK20+BE!AK20+BG!AK20+HR!AK20+CY!AK20+CZ!AK20+DK!AK20+EE!AK20+FI!AK20+FR!AK20+DE!AK20+GR!AK20+HU!AK20+IE!AK20+IT!AK20+LV!AK20+LT!AK20+LU!AK20+MT!AK20+NL!AK20+PL!AK20+PT!AK20+RO!AK20+SK!AK20+SI!AK20+ES!AK20+SE!AK20+UK!AK20+CH!AK20)=0," ",AT!AK20+BE!AK20+BG!AK20+HR!AK20+CY!AK20+CZ!AK20+DK!AK20+EE!AK20+FI!AK20+FR!AK20+DE!AK20+GR!AK20+HU!AK20+IE!AK20+IT!AK20+LV!AK20+LT!AK20+LU!AK20+MT!AK20+NL!AK20+PL!AK20+PT!AK20+RO!AK20+SK!AK20+SI!AK20+ES!AK20+SE!AK20+UK!AK20)</f>
        <v xml:space="preserve"> </v>
      </c>
      <c r="AL20" s="47" t="str">
        <f>IF((AT!AL20+BE!AL20+BG!AL20+HR!AL20+CY!AL20+CZ!AL20+DK!AL20+EE!AL20+FI!AL20+FR!AL20+DE!AL20+GR!AL20+HU!AL20+IE!AL20+IT!AL20+LV!AL20+LT!AL20+LU!AL20+MT!AL20+NL!AL20+PL!AL20+PT!AL20+RO!AL20+SK!AL20+SI!AL20+ES!AL20+SE!AL20+UK!AL20+CH!AL20)=0," ",AT!AL20+BE!AL20+BG!AL20+HR!AL20+CY!AL20+CZ!AL20+DK!AL20+EE!AL20+FI!AL20+FR!AL20+DE!AL20+GR!AL20+HU!AL20+IE!AL20+IT!AL20+LV!AL20+LT!AL20+LU!AL20+MT!AL20+NL!AL20+PL!AL20+PT!AL20+RO!AL20+SK!AL20+SI!AL20+ES!AL20+SE!AL20+UK!AL20)</f>
        <v xml:space="preserve"> </v>
      </c>
      <c r="AM20" s="47" t="str">
        <f>IF((AT!AM20+BE!AM20+BG!AM20+HR!AM20+CY!AM20+CZ!AM20+DK!AM20+EE!AM20+FI!AM20+FR!AM20+DE!AM20+GR!AM20+HU!AM20+IE!AM20+IT!AM20+LV!AM20+LT!AM20+LU!AM20+MT!AM20+NL!AM20+PL!AM20+PT!AM20+RO!AM20+SK!AM20+SI!AM20+ES!AM20+SE!AM20+UK!AM20+CH!AM20)=0," ",AT!AM20+BE!AM20+BG!AM20+HR!AM20+CY!AM20+CZ!AM20+DK!AM20+EE!AM20+FI!AM20+FR!AM20+DE!AM20+GR!AM20+HU!AM20+IE!AM20+IT!AM20+LV!AM20+LT!AM20+LU!AM20+MT!AM20+NL!AM20+PL!AM20+PT!AM20+RO!AM20+SK!AM20+SI!AM20+ES!AM20+SE!AM20+UK!AM20)</f>
        <v xml:space="preserve"> </v>
      </c>
      <c r="AN20" s="47" t="str">
        <f>IF((AT!AN20+BE!AN20+BG!AN20+HR!AN20+CY!AN20+CZ!AN20+DK!AN20+EE!AN20+FI!AN20+FR!AN20+DE!AN20+GR!AN20+HU!AN20+IE!AN20+IT!AN20+LV!AN20+LT!AN20+LU!AN20+MT!AN20+NL!AN20+PL!AN20+PT!AN20+RO!AN20+SK!AN20+SI!AN20+ES!AN20+SE!AN20+UK!AN20+CH!AN20)=0," ",AT!AN20+BE!AN20+BG!AN20+HR!AN20+CY!AN20+CZ!AN20+DK!AN20+EE!AN20+FI!AN20+FR!AN20+DE!AN20+GR!AN20+HU!AN20+IE!AN20+IT!AN20+LV!AN20+LT!AN20+LU!AN20+MT!AN20+NL!AN20+PL!AN20+PT!AN20+RO!AN20+SK!AN20+SI!AN20+ES!AN20+SE!AN20+UK!AN20)</f>
        <v xml:space="preserve"> </v>
      </c>
      <c r="AO20" s="47" t="str">
        <f>IF((AT!AO20+BE!AO20+BG!AO20+HR!AO20+CY!AO20+CZ!AO20+DK!AO20+EE!AO20+FI!AO20+FR!AO20+DE!AO20+GR!AO20+HU!AO20+IE!AO20+IT!AO20+LV!AO20+LT!AO20+LU!AO20+MT!AO20+NL!AO20+PL!AO20+PT!AO20+RO!AO20+SK!AO20+SI!AO20+ES!AO20+SE!AO20+UK!AO20+CH!AO20)=0," ",AT!AO20+BE!AO20+BG!AO20+HR!AO20+CY!AO20+CZ!AO20+DK!AO20+EE!AO20+FI!AO20+FR!AO20+DE!AO20+GR!AO20+HU!AO20+IE!AO20+IT!AO20+LV!AO20+LT!AO20+LU!AO20+MT!AO20+NL!AO20+PL!AO20+PT!AO20+RO!AO20+SK!AO20+SI!AO20+ES!AO20+SE!AO20+UK!AO20)</f>
        <v xml:space="preserve"> </v>
      </c>
      <c r="AP20" s="47" t="str">
        <f>IF((AT!AP20+BE!AP20+BG!AP20+HR!AP20+CY!AP20+CZ!AP20+DK!AP20+EE!AP20+FI!AP20+FR!AP20+DE!AP20+GR!AP20+HU!AP20+IE!AP20+IT!AP20+LV!AP20+LT!AP20+LU!AP20+MT!AP20+NL!AP20+PL!AP20+PT!AP20+RO!AP20+SK!AP20+SI!AP20+ES!AP20+SE!AP20+UK!AP20+CH!AP20)=0," ",AT!AP20+BE!AP20+BG!AP20+HR!AP20+CY!AP20+CZ!AP20+DK!AP20+EE!AP20+FI!AP20+FR!AP20+DE!AP20+GR!AP20+HU!AP20+IE!AP20+IT!AP20+LV!AP20+LT!AP20+LU!AP20+MT!AP20+NL!AP20+PL!AP20+PT!AP20+RO!AP20+SK!AP20+SI!AP20+ES!AP20+SE!AP20+UK!AP20)</f>
        <v xml:space="preserve"> </v>
      </c>
      <c r="AQ20" s="47" t="str">
        <f>IF((AT!AQ20+BE!AQ20+BG!AQ20+HR!AQ20+CY!AQ20+CZ!AQ20+DK!AQ20+EE!AQ20+FI!AQ20+FR!AQ20+DE!AQ20+GR!AQ20+HU!AQ20+IE!AQ20+IT!AQ20+LV!AQ20+LT!AQ20+LU!AQ20+MT!AQ20+NL!AQ20+PL!AQ20+PT!AQ20+RO!AQ20+SK!AQ20+SI!AQ20+ES!AQ20+SE!AQ20+UK!AQ20+CH!AQ20)=0," ",AT!AQ20+BE!AQ20+BG!AQ20+HR!AQ20+CY!AQ20+CZ!AQ20+DK!AQ20+EE!AQ20+FI!AQ20+FR!AQ20+DE!AQ20+GR!AQ20+HU!AQ20+IE!AQ20+IT!AQ20+LV!AQ20+LT!AQ20+LU!AQ20+MT!AQ20+NL!AQ20+PL!AQ20+PT!AQ20+RO!AQ20+SK!AQ20+SI!AQ20+ES!AQ20+SE!AQ20+UK!AQ20)</f>
        <v xml:space="preserve"> </v>
      </c>
      <c r="AR20" s="47" t="str">
        <f>IF((AT!AR20+BE!AR20+BG!AR20+HR!AR20+CY!AR20+CZ!AR20+DK!AR20+EE!AR20+FI!AR20+FR!AR20+DE!AR20+GR!AR20+HU!AR20+IE!AR20+IT!AR20+LV!AR20+LT!AR20+LU!AR20+MT!AR20+NL!AR20+PL!AR20+PT!AR20+RO!AR20+SK!AR20+SI!AR20+ES!AR20+SE!AR20+UK!AR20+CH!AR20)=0," ",AT!AR20+BE!AR20+BG!AR20+HR!AR20+CY!AR20+CZ!AR20+DK!AR20+EE!AR20+FI!AR20+FR!AR20+DE!AR20+GR!AR20+HU!AR20+IE!AR20+IT!AR20+LV!AR20+LT!AR20+LU!AR20+MT!AR20+NL!AR20+PL!AR20+PT!AR20+RO!AR20+SK!AR20+SI!AR20+ES!AR20+SE!AR20+UK!AR20)</f>
        <v xml:space="preserve"> </v>
      </c>
      <c r="AS20" s="47" t="str">
        <f>IF((AT!AS20+BE!AS20+BG!AS20+HR!AS20+CY!AS20+CZ!AS20+DK!AS20+EE!AS20+FI!AS20+FR!AS20+DE!AS20+GR!AS20+HU!AS20+IE!AS20+IT!AS20+LV!AS20+LT!AS20+LU!AS20+MT!AS20+NL!AS20+PL!AS20+PT!AS20+RO!AS20+SK!AS20+SI!AS20+ES!AS20+SE!AS20+UK!AS20+CH!AS20)=0," ",AT!AS20+BE!AS20+BG!AS20+HR!AS20+CY!AS20+CZ!AS20+DK!AS20+EE!AS20+FI!AS20+FR!AS20+DE!AS20+GR!AS20+HU!AS20+IE!AS20+IT!AS20+LV!AS20+LT!AS20+LU!AS20+MT!AS20+NL!AS20+PL!AS20+PT!AS20+RO!AS20+SK!AS20+SI!AS20+ES!AS20+SE!AS20+UK!AS20)</f>
        <v xml:space="preserve"> </v>
      </c>
      <c r="AT20" s="47" t="str">
        <f>IF((AT!AT20+BE!AT20+BG!AT20+HR!AT20+CY!AT20+CZ!AT20+DK!AT20+EE!AT20+FI!AT20+FR!AT20+DE!AT20+GR!AT20+HU!AT20+IE!AT20+IT!AT20+LV!AT20+LT!AT20+LU!AT20+MT!AT20+NL!AT20+PL!AT20+PT!AT20+RO!AT20+SK!AT20+SI!AT20+ES!AT20+SE!AT20+UK!AT20+CH!AT20)=0," ",AT!AT20+BE!AT20+BG!AT20+HR!AT20+CY!AT20+CZ!AT20+DK!AT20+EE!AT20+FI!AT20+FR!AT20+DE!AT20+GR!AT20+HU!AT20+IE!AT20+IT!AT20+LV!AT20+LT!AT20+LU!AT20+MT!AT20+NL!AT20+PL!AT20+PT!AT20+RO!AT20+SK!AT20+SI!AT20+ES!AT20+SE!AT20+UK!AT20)</f>
        <v xml:space="preserve"> </v>
      </c>
      <c r="AU20" s="47" t="str">
        <f>IF((AT!AU20+BE!AU20+BG!AU20+HR!AU20+CY!AU20+CZ!AU20+DK!AU20+EE!AU20+FI!AU20+FR!AU20+DE!AU20+GR!AU20+HU!AU20+IE!AU20+IT!AU20+LV!AU20+LT!AU20+LU!AU20+MT!AU20+NL!AU20+PL!AU20+PT!AU20+RO!AU20+SK!AU20+SI!AU20+ES!AU20+SE!AU20+UK!AU20+CH!AU20)=0," ",AT!AU20+BE!AU20+BG!AU20+HR!AU20+CY!AU20+CZ!AU20+DK!AU20+EE!AU20+FI!AU20+FR!AU20+DE!AU20+GR!AU20+HU!AU20+IE!AU20+IT!AU20+LV!AU20+LT!AU20+LU!AU20+MT!AU20+NL!AU20+PL!AU20+PT!AU20+RO!AU20+SK!AU20+SI!AU20+ES!AU20+SE!AU20+UK!AU20)</f>
        <v xml:space="preserve"> </v>
      </c>
      <c r="AV20" s="47"/>
      <c r="AW20" s="47"/>
      <c r="AX20" s="47"/>
      <c r="AY20" s="47"/>
      <c r="AZ20" s="47" t="str">
        <f>IF((AT!AZ20+BE!AZ20+BG!AZ20+HR!AZ20+CY!AZ20+CZ!AZ20+DK!AZ20+EE!AZ20+FI!AZ20+FR!AZ20+DE!AZ20+GR!AZ20+HU!AZ20+IE!AZ20+IT!AZ20+LV!AZ20+LT!AZ20+LU!AZ20+MT!AZ20+NL!AZ20+PL!AZ20+PT!AZ20+RO!AZ20+SK!AZ20+SI!AZ20+ES!AZ20+SE!AZ20+UK!AZ20+CH!AZ20)=0," ",AT!AZ20+BE!AZ20+BG!AZ20+HR!AZ20+CY!AZ20+CZ!AZ20+DK!AZ20+EE!AZ20+FI!AZ20+FR!AZ20+DE!AZ20+GR!AZ20+HU!AZ20+IE!AZ20+IT!AZ20+LV!AZ20+LT!AZ20+LU!AZ20+MT!AZ20+NL!AZ20+PL!AZ20+PT!AZ20+RO!AZ20+SK!AZ20+SI!AZ20+ES!AZ20+SE!AZ20+UK!AZ20)</f>
        <v xml:space="preserve"> </v>
      </c>
      <c r="BA20" s="47"/>
      <c r="BB20" s="47"/>
      <c r="BC20" s="47"/>
      <c r="BD20" s="47" t="str">
        <f>IF((AT!BD20+BE!BD20+BG!BD20+HR!BD20+CY!BD20+CZ!BD20+DK!BD20+EE!BD20+FI!BD20+FR!BD20+DE!BD20+GR!BD20+HU!BD20+IE!BD20+IT!BD20+LV!BD20+LT!BD20+LU!BD20+MT!BD20+NL!BD20+PL!BD20+PT!BD20+RO!BD20+SK!BD20+SI!BD20+ES!BD20+SE!BD20+UK!BD20+CH!BD20)=0," ",AT!BD20+BE!BD20+BG!BD20+HR!BD20+CY!BD20+CZ!BD20+DK!BD20+EE!BD20+FI!BD20+FR!BD20+DE!BD20+GR!BD20+HU!BD20+IE!BD20+IT!BD20+LV!BD20+LT!BD20+LU!BD20+MT!BD20+NL!BD20+PL!BD20+PT!BD20+RO!BD20+SK!BD20+SI!BD20+ES!BD20+SE!BD20+UK!BD20)</f>
        <v xml:space="preserve"> </v>
      </c>
      <c r="BE20" s="47"/>
      <c r="BF20" s="47"/>
      <c r="BG20" s="47" t="str">
        <f>IF((AT!BG20+BE!BG20+BG!BG20+HR!BG20+CY!BG20+CZ!BG20+DK!BG20+EE!BG20+FI!BG20+FR!BG20+DE!BG20+GR!BG20+HU!BG20+IE!BG20+IT!BG20+LV!BG20+LT!BG20+LU!BG20+MT!BG20+NL!BG20+PL!BG20+PT!BG20+RO!BG20+SK!BG20+SI!BG20+ES!BG20+SE!BG20+UK!BG20+CH!BG20)=0," ",AT!BG20+BE!BG20+BG!BG20+HR!BG20+CY!BG20+CZ!BG20+DK!BG20+EE!BG20+FI!BG20+FR!BG20+DE!BG20+GR!BG20+HU!BG20+IE!BG20+IT!BG20+LV!BG20+LT!BG20+LU!BG20+MT!BG20+NL!BG20+PL!BG20+PT!BG20+RO!BG20+SK!BG20+SI!BG20+ES!BG20+SE!BG20+UK!BG20)</f>
        <v xml:space="preserve"> </v>
      </c>
      <c r="BH20" s="47"/>
      <c r="BI20" s="47"/>
      <c r="BJ20" s="47"/>
      <c r="BK20" s="47"/>
      <c r="BL20" s="47" t="str">
        <f>IF((AT!BL20+BE!BL20+BG!BL20+HR!BL20+CY!BL20+CZ!BL20+DK!BL20+EE!BL20+FI!BL20+FR!BL20+DE!BL20+GR!BL20+HU!BL20+IE!BL20+IT!BL20+LV!BL20+LT!BL20+LU!BL20+MT!BL20+NL!BL20+PL!BL20+PT!BL20+RO!BL20+SK!BL20+SI!BL20+ES!BL20+SE!BL20+UK!BL20+CH!BL20)=0," ",AT!BL20+BE!BL20+BG!BL20+HR!BL20+CY!BL20+CZ!BL20+DK!BL20+EE!BL20+FI!BL20+FR!BL20+DE!BL20+GR!BL20+HU!BL20+IE!BL20+IT!BL20+LV!BL20+LT!BL20+LU!BL20+MT!BL20+NL!BL20+PL!BL20+PT!BL20+RO!BL20+SK!BL20+SI!BL20+ES!BL20+SE!BL20+UK!BL20)</f>
        <v xml:space="preserve"> </v>
      </c>
      <c r="BM20" s="47" t="str">
        <f>IF((AT!BM20+BE!BM20+BG!BM20+HR!BM20+CY!BM20+CZ!BM20+DK!BM20+EE!BM20+FI!BM20+FR!BM20+DE!BM20+GR!BM20+HU!BM20+IE!BM20+IT!BM20+LV!BM20+LT!BM20+LU!BM20+MT!BM20+NL!BM20+PL!BM20+PT!BM20+RO!BM20+SK!BM20+SI!BM20+ES!BM20+SE!BM20+UK!BM20+CH!BM20)=0," ",AT!BM20+BE!BM20+BG!BM20+HR!BM20+CY!BM20+CZ!BM20+DK!BM20+EE!BM20+FI!BM20+FR!BM20+DE!BM20+GR!BM20+HU!BM20+IE!BM20+IT!BM20+LV!BM20+LT!BM20+LU!BM20+MT!BM20+NL!BM20+PL!BM20+PT!BM20+RO!BM20+SK!BM20+SI!BM20+ES!BM20+SE!BM20+UK!BM20)</f>
        <v xml:space="preserve"> </v>
      </c>
      <c r="BN20" s="47" t="str">
        <f>IF((AT!BN20+BE!BN20+BG!BN20+HR!BN20+CY!BN20+CZ!BN20+DK!BN20+EE!BN20+FI!BN20+FR!BN20+DE!BN20+GR!BN20+HU!BN20+IE!BN20+IT!BN20+LV!BN20+LT!BN20+LU!BN20+MT!BN20+NL!BN20+PL!BN20+PT!BN20+RO!BN20+SK!BN20+SI!BN20+ES!BN20+SE!BN20+UK!BN20+CH!BN20)=0," ",AT!BN20+BE!BN20+BG!BN20+HR!BN20+CY!BN20+CZ!BN20+DK!BN20+EE!BN20+FI!BN20+FR!BN20+DE!BN20+GR!BN20+HU!BN20+IE!BN20+IT!BN20+LV!BN20+LT!BN20+LU!BN20+MT!BN20+NL!BN20+PL!BN20+PT!BN20+RO!BN20+SK!BN20+SI!BN20+ES!BN20+SE!BN20+UK!BN20)</f>
        <v xml:space="preserve"> </v>
      </c>
      <c r="BO20" s="47" t="str">
        <f>IF((AT!BO20+BE!BO20+BG!BO20+HR!BO20+CY!BO20+CZ!BO20+DK!BO20+EE!BO20+FI!BO20+FR!BO20+DE!BO20+GR!BO20+HU!BO20+IE!BO20+IT!BO20+LV!BO20+LT!BO20+LU!BO20+MT!BO20+NL!BO20+PL!BO20+PT!BO20+RO!BO20+SK!BO20+SI!BO20+ES!BO20+SE!BO20+UK!BO20+CH!BO20)=0," ",AT!BO20+BE!BO20+BG!BO20+HR!BO20+CY!BO20+CZ!BO20+DK!BO20+EE!BO20+FI!BO20+FR!BO20+DE!BO20+GR!BO20+HU!BO20+IE!BO20+IT!BO20+LV!BO20+LT!BO20+LU!BO20+MT!BO20+NL!BO20+PL!BO20+PT!BO20+RO!BO20+SK!BO20+SI!BO20+ES!BO20+SE!BO20+UK!BO20)</f>
        <v xml:space="preserve"> </v>
      </c>
      <c r="BP20" s="47" t="str">
        <f>IF((AT!BP20+BE!BP20+BG!BP20+HR!BP20+CY!BP20+CZ!BP20+DK!BP20+EE!BP20+FI!BP20+FR!BP20+DE!BP20+GR!BP20+HU!BP20+IE!BP20+IT!BP20+LV!BP20+LT!BP20+LU!BP20+MT!BP20+NL!BP20+PL!BP20+PT!BP20+RO!BP20+SK!BP20+SI!BP20+ES!BP20+SE!BP20+UK!BP20+CH!BP20)=0," ",AT!BP20+BE!BP20+BG!BP20+HR!BP20+CY!BP20+CZ!BP20+DK!BP20+EE!BP20+FI!BP20+FR!BP20+DE!BP20+GR!BP20+HU!BP20+IE!BP20+IT!BP20+LV!BP20+LT!BP20+LU!BP20+MT!BP20+NL!BP20+PL!BP20+PT!BP20+RO!BP20+SK!BP20+SI!BP20+ES!BP20+SE!BP20+UK!BP20)</f>
        <v xml:space="preserve"> </v>
      </c>
      <c r="BQ20" s="47" t="str">
        <f>IF((AT!BQ20+BE!BQ20+BG!BQ20+HR!BQ20+CY!BQ20+CZ!BQ20+DK!BQ20+EE!BQ20+FI!BQ20+FR!BQ20+DE!BQ20+GR!BQ20+HU!BQ20+IE!BQ20+IT!BQ20+LV!BQ20+LT!BQ20+LU!BQ20+MT!BQ20+NL!BQ20+PL!BQ20+PT!BQ20+RO!BQ20+SK!BQ20+SI!BQ20+ES!BQ20+SE!BQ20+UK!BQ20+CH!BQ20)=0," ",AT!BQ20+BE!BQ20+BG!BQ20+HR!BQ20+CY!BQ20+CZ!BQ20+DK!BQ20+EE!BQ20+FI!BQ20+FR!BQ20+DE!BQ20+GR!BQ20+HU!BQ20+IE!BQ20+IT!BQ20+LV!BQ20+LT!BQ20+LU!BQ20+MT!BQ20+NL!BQ20+PL!BQ20+PT!BQ20+RO!BQ20+SK!BQ20+SI!BQ20+ES!BQ20+SE!BQ20+UK!BQ20)</f>
        <v xml:space="preserve"> </v>
      </c>
      <c r="BR20" s="47" t="str">
        <f>IF((AT!BR20+BE!BR20+BG!BR20+HR!BR20+CY!BR20+CZ!BR20+DK!BR20+EE!BR20+FI!BR20+FR!BR20+DE!BR20+GR!BR20+HU!BR20+IE!BR20+IT!BR20+LV!BR20+LT!BR20+LU!BR20+MT!BR20+NL!BR20+PL!BR20+PT!BR20+RO!BR20+SK!BR20+SI!BR20+ES!BR20+SE!BR20+UK!BR20+CH!BR20)=0," ",AT!BR20+BE!BR20+BG!BR20+HR!BR20+CY!BR20+CZ!BR20+DK!BR20+EE!BR20+FI!BR20+FR!BR20+DE!BR20+GR!BR20+HU!BR20+IE!BR20+IT!BR20+LV!BR20+LT!BR20+LU!BR20+MT!BR20+NL!BR20+PL!BR20+PT!BR20+RO!BR20+SK!BR20+SI!BR20+ES!BR20+SE!BR20+UK!BR20)</f>
        <v xml:space="preserve"> </v>
      </c>
    </row>
    <row r="21" spans="7:70" x14ac:dyDescent="0.25">
      <c r="G21" s="43">
        <v>15</v>
      </c>
      <c r="H21" s="43">
        <v>2017</v>
      </c>
      <c r="I21" s="47" t="str">
        <f>IF((AT!I21+BE!I21+BG!I21+HR!I21+CY!I21+CZ!I21+DK!I21+EE!I21+FI!I21+FR!I21+DE!I21+GR!I21+HU!I21+IE!I21+IT!I21+LV!I21+LT!I21+LU!I21+MT!I21+NL!I21+PL!I21+PT!I21+RO!I21+SK!I21+SI!I21+ES!I21+SE!I21+UK!I21+CH!I21)=0," ",AT!I21+BE!I21+BG!I21+HR!I21+CY!I21+CZ!I21+DK!I21+EE!I21+FI!I21+FR!I21+DE!I21+GR!I21+HU!I21+IE!I21+IT!I21+LV!I21+LT!I21+LU!I21+MT!I21+NL!I21+PL!I21+PT!I21+RO!I21+SK!I21+SI!I21+ES!I21+SE!I21+UK!I21)</f>
        <v xml:space="preserve"> </v>
      </c>
      <c r="J21" s="47" t="str">
        <f>IF((AT!J21+BE!J21+BG!J21+HR!J21+CY!J21+CZ!J21+DK!J21+EE!J21+FI!J21+FR!J21+DE!J21+GR!J21+HU!J21+IE!J21+IT!J21+LV!J21+LT!J21+LU!J21+MT!J21+NL!J21+PL!J21+PT!J21+RO!J21+SK!J21+SI!J21+ES!J21+SE!J21+UK!J21+CH!J21)=0," ",AT!J21+BE!J21+BG!J21+HR!J21+CY!J21+CZ!J21+DK!J21+EE!J21+FI!J21+FR!J21+DE!J21+GR!J21+HU!J21+IE!J21+IT!J21+LV!J21+LT!J21+LU!J21+MT!J21+NL!J21+PL!J21+PT!J21+RO!J21+SK!J21+SI!J21+ES!J21+SE!J21+UK!J21)</f>
        <v xml:space="preserve"> </v>
      </c>
      <c r="K21" s="47" t="str">
        <f>IF((AT!K21+BE!K21+BG!K21+HR!K21+CY!K21+CZ!K21+DK!K21+EE!K21+FI!K21+FR!K21+DE!K21+GR!K21+HU!K21+IE!K21+IT!K21+LV!K21+LT!K21+LU!K21+MT!K21+NL!K21+PL!K21+PT!K21+RO!K21+SK!K21+SI!K21+ES!K21+SE!K21+UK!K21+CH!K21)=0," ",AT!K21+BE!K21+BG!K21+HR!K21+CY!K21+CZ!K21+DK!K21+EE!K21+FI!K21+FR!K21+DE!K21+GR!K21+HU!K21+IE!K21+IT!K21+LV!K21+LT!K21+LU!K21+MT!K21+NL!K21+PL!K21+PT!K21+RO!K21+SK!K21+SI!K21+ES!K21+SE!K21+UK!K21)</f>
        <v xml:space="preserve"> </v>
      </c>
      <c r="L21" s="47" t="e">
        <f t="shared" si="0"/>
        <v>#VALUE!</v>
      </c>
      <c r="M21" s="47" t="str">
        <f>IF((AT!M21+BE!M21+BG!M21+HR!M21+CY!M21+CZ!M21+DK!M21+EE!M21+FI!M21+FR!M21+DE!M21+GR!M21+HU!M21+IE!M21+IT!M21+LV!M21+LT!M21+LU!M21+MT!M21+NL!M21+PL!M21+PT!M21+RO!M21+SK!M21+SI!M21+ES!M21+SE!M21+UK!M21+CH!M21)=0," ",AT!M21+BE!M21+BG!M21+HR!M21+CY!M21+CZ!M21+DK!M21+EE!M21+FI!M21+FR!M21+DE!M21+GR!M21+HU!M21+IE!M21+IT!M21+LV!M21+LT!M21+LU!M21+MT!M21+NL!M21+PL!M21+PT!M21+RO!M21+SK!M21+SI!M21+ES!M21+SE!M21+UK!M21+CH!M21)</f>
        <v xml:space="preserve"> </v>
      </c>
      <c r="N21" s="47" t="str">
        <f>IF((AT!N21+BE!N21+BG!N21+HR!N21+CY!N21+CZ!N21+DK!N21+EE!N21+FI!N21+FR!N21+DE!N21+GR!N21+HU!N21+IE!N21+IT!N21+LV!N21+LT!N21+LU!N21+MT!N21+NL!N21+PL!N21+PT!N21+RO!N21+SK!N21+SI!N21+ES!N21+SE!N21+UK!N21+CH!N21)=0," ",AT!N21+BE!N21+BG!N21+HR!N21+CY!N21+CZ!N21+DK!N21+EE!N21+FI!N21+FR!N21+DE!N21+GR!N21+HU!N21+IE!N21+IT!N21+LV!N21+LT!N21+LU!N21+MT!N21+NL!N21+PL!N21+PT!N21+RO!N21+SK!N21+SI!N21+ES!N21+SE!N21+UK!N21+CH!N21)</f>
        <v xml:space="preserve"> </v>
      </c>
      <c r="O21" s="47" t="str">
        <f>IF((AT!O21+BE!O21+BG!O21+HR!O21+CY!O21+CZ!O21+DK!O21+EE!O21+FI!O21+FR!O21+DE!O21+GR!O21+HU!O21+IE!O21+IT!O21+LV!O21+LT!O21+LU!O21+MT!O21+NL!O21+PL!O21+PT!O21+RO!O21+SK!O21+SI!O21+ES!O21+SE!O21+UK!O21+CH!O21)=0," ",AT!O21+BE!O21+BG!O21+HR!O21+CY!O21+CZ!O21+DK!O21+EE!O21+FI!O21+FR!O21+DE!O21+GR!O21+HU!O21+IE!O21+IT!O21+LV!O21+LT!O21+LU!O21+MT!O21+NL!O21+PL!O21+PT!O21+RO!O21+SK!O21+SI!O21+ES!O21+SE!O21+UK!O21)</f>
        <v xml:space="preserve"> </v>
      </c>
      <c r="P21" s="47" t="str">
        <f>IF((AT!P21+BE!P21+BG!P21+HR!P21+CY!P21+CZ!P21+DK!P21+EE!P21+FI!P21+FR!P21+DE!P21+GR!P21+HU!P21+IE!P21+IT!P21+LV!P21+LT!P21+LU!P21+MT!P21+NL!P21+PL!P21+PT!P21+RO!P21+SK!P21+SI!P21+ES!P21+SE!P21+UK!P21+CH!P21)=0," ",AT!P21+BE!P21+BG!P21+HR!P21+CY!P21+CZ!P21+DK!P21+EE!P21+FI!P21+FR!P21+DE!P21+GR!P21+HU!P21+IE!P21+IT!P21+LV!P21+LT!P21+LU!P21+MT!P21+NL!P21+PL!P21+PT!P21+RO!P21+SK!P21+SI!P21+ES!P21+SE!P21+UK!P21)</f>
        <v xml:space="preserve"> </v>
      </c>
      <c r="Q21" s="47" t="str">
        <f>IF((AT!Q21+BE!Q21+BG!Q21+HR!Q21+CY!Q21+CZ!Q21+DK!Q21+EE!Q21+FI!Q21+FR!Q21+DE!Q21+GR!Q21+HU!Q21+IE!Q21+IT!Q21+LV!Q21+LT!Q21+LU!Q21+MT!Q21+NL!Q21+PL!Q21+PT!Q21+RO!Q21+SK!Q21+SI!Q21+ES!Q21+SE!Q21+UK!Q21+CH!Q21)=0," ",AT!Q21+BE!Q21+BG!Q21+HR!Q21+CY!Q21+CZ!Q21+DK!Q21+EE!Q21+FI!Q21+FR!Q21+DE!Q21+GR!Q21+HU!Q21+IE!Q21+IT!Q21+LV!Q21+LT!Q21+LU!Q21+MT!Q21+NL!Q21+PL!Q21+PT!Q21+RO!Q21+SK!Q21+SI!Q21+ES!Q21+SE!Q21+UK!Q21)</f>
        <v xml:space="preserve"> </v>
      </c>
      <c r="R21" s="47" t="str">
        <f>IF((AT!R21+BE!R21+BG!R21+HR!R21+CY!R21+CZ!R21+DK!R21+EE!R21+FI!R21+FR!R21+DE!R21+GR!R21+HU!R21+IE!R21+IT!R21+LV!R21+LT!R21+LU!R21+MT!R21+NL!R21+PL!R21+PT!R21+RO!R21+SK!R21+SI!R21+ES!R21+SE!R21+UK!R21+CH!R21)=0," ",AT!R21+BE!R21+BG!R21+HR!R21+CY!R21+CZ!R21+DK!R21+EE!R21+FI!R21+FR!R21+DE!R21+GR!R21+HU!R21+IE!R21+IT!R21+LV!R21+LT!R21+LU!R21+MT!R21+NL!R21+PL!R21+PT!R21+RO!R21+SK!R21+SI!R21+ES!R21+SE!R21+UK!R21)</f>
        <v xml:space="preserve"> </v>
      </c>
      <c r="S21" s="47" t="str">
        <f>IF((AT!S21+BE!S21+BG!S21+HR!S21+CY!S21+CZ!S21+DK!S21+EE!S21+FI!S21+FR!S21+DE!S21+GR!S21+HU!S21+IE!S21+IT!S21+LV!S21+LT!S21+LU!S21+MT!S21+NL!S21+PL!S21+PT!S21+RO!S21+SK!S21+SI!S21+ES!S21+SE!S21+UK!S21+CH!S21)=0," ",AT!S21+BE!S21+BG!S21+HR!S21+CY!S21+CZ!S21+DK!S21+EE!S21+FI!S21+FR!S21+DE!S21+GR!S21+HU!S21+IE!S21+IT!S21+LV!S21+LT!S21+LU!S21+MT!S21+NL!S21+PL!S21+PT!S21+RO!S21+SK!S21+SI!S21+ES!S21+SE!S21+UK!S21)</f>
        <v xml:space="preserve"> </v>
      </c>
      <c r="T21" s="47" t="str">
        <f>IF((AT!T21+BE!T21+BG!T21+HR!T21+CY!T21+CZ!T21+DK!T21+EE!T21+FI!T21+FR!T21+DE!T21+GR!T21+HU!T21+IE!T21+IT!T21+LV!T21+LT!T21+LU!T21+MT!T21+NL!T21+PL!T21+PT!T21+RO!T21+SK!T21+SI!T21+ES!T21+SE!T21+UK!T21+CH!T21)=0," ",AT!T21+BE!T21+BG!T21+HR!T21+CY!T21+CZ!T21+DK!T21+EE!T21+FI!T21+FR!T21+DE!T21+GR!T21+HU!T21+IE!T21+IT!T21+LV!T21+LT!T21+LU!T21+MT!T21+NL!T21+PL!T21+PT!T21+RO!T21+SK!T21+SI!T21+ES!T21+SE!T21+UK!T21)</f>
        <v xml:space="preserve"> </v>
      </c>
      <c r="U21" s="47" t="str">
        <f>IF((AT!U21+BE!U21+BG!U21+HR!U21+CY!U21+CZ!U21+DK!U21+EE!U21+FI!U21+FR!U21+DE!U21+GR!U21+HU!U21+IE!U21+IT!U21+LV!U21+LT!U21+LU!U21+MT!U21+NL!U21+PL!U21+PT!U21+RO!U21+SK!U21+SI!U21+ES!U21+SE!U21+UK!U21+CH!U21)=0," ",AT!U21+BE!U21+BG!U21+HR!U21+CY!U21+CZ!U21+DK!U21+EE!U21+FI!U21+FR!U21+DE!U21+GR!U21+HU!U21+IE!U21+IT!U21+LV!U21+LT!U21+LU!U21+MT!U21+NL!U21+PL!U21+PT!U21+RO!U21+SK!U21+SI!U21+ES!U21+SE!U21+UK!U21)</f>
        <v xml:space="preserve"> </v>
      </c>
      <c r="V21" s="47" t="str">
        <f>IF((AT!V21+BE!V21+BG!V21+HR!V21+CY!V21+CZ!V21+DK!V21+EE!V21+FI!V21+FR!V21+DE!V21+GR!V21+HU!V21+IE!V21+IT!V21+LV!V21+LT!V21+LU!V21+MT!V21+NL!V21+PL!V21+PT!V21+RO!V21+SK!V21+SI!V21+ES!V21+SE!V21+UK!V21+CH!V21)=0," ",AT!V21+BE!V21+BG!V21+HR!V21+CY!V21+CZ!V21+DK!V21+EE!V21+FI!V21+FR!V21+DE!V21+GR!V21+HU!V21+IE!V21+IT!V21+LV!V21+LT!V21+LU!V21+MT!V21+NL!V21+PL!V21+PT!V21+RO!V21+SK!V21+SI!V21+ES!V21+SE!V21+UK!V21)</f>
        <v xml:space="preserve"> </v>
      </c>
      <c r="W21" s="47" t="str">
        <f>IF((AT!W21+BE!W21+BG!W21+HR!W21+CY!W21+CZ!W21+DK!W21+EE!W21+FI!W21+FR!W21+DE!W21+GR!W21+HU!W21+IE!W21+IT!W21+LV!W21+LT!W21+LU!W21+MT!W21+NL!W21+PL!W21+PT!W21+RO!W21+SK!W21+SI!W21+ES!W21+SE!W21+UK!W21+CH!W21)=0," ",AT!W21+BE!W21+BG!W21+HR!W21+CY!W21+CZ!W21+DK!W21+EE!W21+FI!W21+FR!W21+DE!W21+GR!W21+HU!W21+IE!W21+IT!W21+LV!W21+LT!W21+LU!W21+MT!W21+NL!W21+PL!W21+PT!W21+RO!W21+SK!W21+SI!W21+ES!W21+SE!W21+UK!W21)</f>
        <v xml:space="preserve"> </v>
      </c>
      <c r="X21" s="47" t="str">
        <f>IF((AT!X21+BE!X21+BG!X21+HR!X21+CY!X21+CZ!X21+DK!X21+EE!X21+FI!X21+FR!X21+DE!X21+GR!X21+HU!X21+IE!X21+IT!X21+LV!X21+LT!X21+LU!X21+MT!X21+NL!X21+PL!X21+PT!X21+RO!X21+SK!X21+SI!X21+ES!X21+SE!X21+UK!X21+CH!X21)=0," ",AT!X21+BE!X21+BG!X21+HR!X21+CY!X21+CZ!X21+DK!X21+EE!X21+FI!X21+FR!X21+DE!X21+GR!X21+HU!X21+IE!X21+IT!X21+LV!X21+LT!X21+LU!X21+MT!X21+NL!X21+PL!X21+PT!X21+RO!X21+SK!X21+SI!X21+ES!X21+SE!X21+UK!X21)</f>
        <v xml:space="preserve"> </v>
      </c>
      <c r="Y21" s="47" t="str">
        <f>IF((AT!Y21+BE!Y21+BG!Y21+HR!Y21+CY!Y21+CZ!Y21+DK!Y21+EE!Y21+FI!Y21+FR!Y21+DE!Y21+GR!Y21+HU!Y21+IE!Y21+IT!Y21+LV!Y21+LT!Y21+LU!Y21+MT!Y21+NL!Y21+PL!Y21+PT!Y21+RO!Y21+SK!Y21+SI!Y21+ES!Y21+SE!Y21+UK!Y21+CH!Y21)=0," ",AT!Y21+BE!Y21+BG!Y21+HR!Y21+CY!Y21+CZ!Y21+DK!Y21+EE!Y21+FI!Y21+FR!Y21+DE!Y21+GR!Y21+HU!Y21+IE!Y21+IT!Y21+LV!Y21+LT!Y21+LU!Y21+MT!Y21+NL!Y21+PL!Y21+PT!Y21+RO!Y21+SK!Y21+SI!Y21+ES!Y21+SE!Y21+UK!Y21)</f>
        <v xml:space="preserve"> </v>
      </c>
      <c r="Z21" s="47" t="str">
        <f>IF((AT!Z21+BE!Z21+BG!Z21+HR!Z21+CY!Z21+CZ!Z21+DK!Z21+EE!Z21+FI!Z21+FR!Z21+DE!Z21+GR!Z21+HU!Z21+IE!Z21+IT!Z21+LV!Z21+LT!Z21+LU!Z21+MT!Z21+NL!Z21+PL!Z21+PT!Z21+RO!Z21+SK!Z21+SI!Z21+ES!Z21+SE!Z21+UK!Z21+CH!Z21)=0," ",AT!Z21+BE!Z21+BG!Z21+HR!Z21+CY!Z21+CZ!Z21+DK!Z21+EE!Z21+FI!Z21+FR!Z21+DE!Z21+GR!Z21+HU!Z21+IE!Z21+IT!Z21+LV!Z21+LT!Z21+LU!Z21+MT!Z21+NL!Z21+PL!Z21+PT!Z21+RO!Z21+SK!Z21+SI!Z21+ES!Z21+SE!Z21+UK!Z21)</f>
        <v xml:space="preserve"> </v>
      </c>
      <c r="AA21" s="47" t="str">
        <f>IF((AT!AA21+BE!AA21+BG!AA21+HR!AA21+CY!AA21+CZ!AA21+DK!AA21+EE!AA21+FI!AA21+FR!AA21+DE!AA21+GR!AA21+HU!AA21+IE!AA21+IT!AA21+LV!AA21+LT!AA21+LU!AA21+MT!AA21+NL!AA21+PL!AA21+PT!AA21+RO!AA21+SK!AA21+SI!AA21+ES!AA21+SE!AA21+UK!AA21+CH!AA21)=0," ",AT!AA21+BE!AA21+BG!AA21+HR!AA21+CY!AA21+CZ!AA21+DK!AA21+EE!AA21+FI!AA21+FR!AA21+DE!AA21+GR!AA21+HU!AA21+IE!AA21+IT!AA21+LV!AA21+LT!AA21+LU!AA21+MT!AA21+NL!AA21+PL!AA21+PT!AA21+RO!AA21+SK!AA21+SI!AA21+ES!AA21+SE!AA21+UK!AA21)</f>
        <v xml:space="preserve"> </v>
      </c>
      <c r="AB21" s="47" t="str">
        <f>IF((AT!AB21+BE!AB21+BG!AB21+HR!AB21+CY!AB21+CZ!AB21+DK!AB21+EE!AB21+FI!AB21+FR!AB21+DE!AB21+GR!AB21+HU!AB21+IE!AB21+IT!AB21+LV!AB21+LT!AB21+LU!AB21+MT!AB21+NL!AB21+PL!AB21+PT!AB21+RO!AB21+SK!AB21+SI!AB21+ES!AB21+SE!AB21+UK!AB21+CH!AB21)=0," ",AT!AB21+BE!AB21+BG!AB21+HR!AB21+CY!AB21+CZ!AB21+DK!AB21+EE!AB21+FI!AB21+FR!AB21+DE!AB21+GR!AB21+HU!AB21+IE!AB21+IT!AB21+LV!AB21+LT!AB21+LU!AB21+MT!AB21+NL!AB21+PL!AB21+PT!AB21+RO!AB21+SK!AB21+SI!AB21+ES!AB21+SE!AB21+UK!AB21)</f>
        <v xml:space="preserve"> </v>
      </c>
      <c r="AC21" s="47" t="str">
        <f>IF((AT!AC21+BE!AC21+BG!AC21+HR!AC21+CY!AC21+CZ!AC21+DK!AC21+EE!AC21+FI!AC21+FR!AC21+DE!AC21+GR!AC21+HU!AC21+IE!AC21+IT!AC21+LV!AC21+LT!AC21+LU!AC21+MT!AC21+NL!AC21+PL!AC21+PT!AC21+RO!AC21+SK!AC21+SI!AC21+ES!AC21+SE!AC21+UK!AC21+CH!AC21)=0," ",AT!AC21+BE!AC21+BG!AC21+HR!AC21+CY!AC21+CZ!AC21+DK!AC21+EE!AC21+FI!AC21+FR!AC21+DE!AC21+GR!AC21+HU!AC21+IE!AC21+IT!AC21+LV!AC21+LT!AC21+LU!AC21+MT!AC21+NL!AC21+PL!AC21+PT!AC21+RO!AC21+SK!AC21+SI!AC21+ES!AC21+SE!AC21+UK!AC21)</f>
        <v xml:space="preserve"> </v>
      </c>
      <c r="AD21" s="47" t="str">
        <f>IF((AT!AD21+BE!AD21+BG!AD21+HR!AD21+CY!AD21+CZ!AD21+DK!AD21+EE!AD21+FI!AD21+FR!AD21+DE!AD21+GR!AD21+HU!AD21+IE!AD21+IT!AD21+LV!AD21+LT!AD21+LU!AD21+MT!AD21+NL!AD21+PL!AD21+PT!AD21+RO!AD21+SK!AD21+SI!AD21+ES!AD21+SE!AD21+UK!AD21+CH!AD21)=0," ",AT!AD21+BE!AD21+BG!AD21+HR!AD21+CY!AD21+CZ!AD21+DK!AD21+EE!AD21+FI!AD21+FR!AD21+DE!AD21+GR!AD21+HU!AD21+IE!AD21+IT!AD21+LV!AD21+LT!AD21+LU!AD21+MT!AD21+NL!AD21+PL!AD21+PT!AD21+RO!AD21+SK!AD21+SI!AD21+ES!AD21+SE!AD21+UK!AD21)</f>
        <v xml:space="preserve"> </v>
      </c>
      <c r="AE21" s="47" t="str">
        <f>IF((AT!AE21+BE!AE21+BG!AE21+HR!AE21+CY!AE21+CZ!AE21+DK!AE21+EE!AE21+FI!AE21+FR!AE21+DE!AE21+GR!AE21+HU!AE21+IE!AE21+IT!AE21+LV!AE21+LT!AE21+LU!AE21+MT!AE21+NL!AE21+PL!AE21+PT!AE21+RO!AE21+SK!AE21+SI!AE21+ES!AE21+SE!AE21+UK!AE21+CH!AE21)=0," ",AT!AE21+BE!AE21+BG!AE21+HR!AE21+CY!AE21+CZ!AE21+DK!AE21+EE!AE21+FI!AE21+FR!AE21+DE!AE21+GR!AE21+HU!AE21+IE!AE21+IT!AE21+LV!AE21+LT!AE21+LU!AE21+MT!AE21+NL!AE21+PL!AE21+PT!AE21+RO!AE21+SK!AE21+SI!AE21+ES!AE21+SE!AE21+UK!AE21)</f>
        <v xml:space="preserve"> </v>
      </c>
      <c r="AF21" s="47" t="str">
        <f>IF((AT!AF21+BE!AF21+BG!AF21+HR!AF21+CY!AF21+CZ!AF21+DK!AF21+EE!AF21+FI!AF21+FR!AF21+DE!AF21+GR!AF21+HU!AF21+IE!AF21+IT!AF21+LV!AF21+LT!AF21+LU!AF21+MT!AF21+NL!AF21+PL!AF21+PT!AF21+RO!AF21+SK!AF21+SI!AF21+ES!AF21+SE!AF21+UK!AF21+CH!AF21)=0," ",AT!AF21+BE!AF21+BG!AF21+HR!AF21+CY!AF21+CZ!AF21+DK!AF21+EE!AF21+FI!AF21+FR!AF21+DE!AF21+GR!AF21+HU!AF21+IE!AF21+IT!AF21+LV!AF21+LT!AF21+LU!AF21+MT!AF21+NL!AF21+PL!AF21+PT!AF21+RO!AF21+SK!AF21+SI!AF21+ES!AF21+SE!AF21+UK!AF21)</f>
        <v xml:space="preserve"> </v>
      </c>
      <c r="AG21" s="47" t="str">
        <f>IF((AT!AG21+BE!AG21+BG!AG21+HR!AG21+CY!AG21+CZ!AG21+DK!AG21+EE!AG21+FI!AG21+FR!AG21+DE!AG21+GR!AG21+HU!AG21+IE!AG21+IT!AG21+LV!AG21+LT!AG21+LU!AG21+MT!AG21+NL!AG21+PL!AG21+PT!AG21+RO!AG21+SK!AG21+SI!AG21+ES!AG21+SE!AG21+UK!AG21+CH!AG21)=0," ",AT!AG21+BE!AG21+BG!AG21+HR!AG21+CY!AG21+CZ!AG21+DK!AG21+EE!AG21+FI!AG21+FR!AG21+DE!AG21+GR!AG21+HU!AG21+IE!AG21+IT!AG21+LV!AG21+LT!AG21+LU!AG21+MT!AG21+NL!AG21+PL!AG21+PT!AG21+RO!AG21+SK!AG21+SI!AG21+ES!AG21+SE!AG21+UK!AG21)</f>
        <v xml:space="preserve"> </v>
      </c>
      <c r="AH21" s="47" t="str">
        <f>IF((AT!AH21+BE!AH21+BG!AH21+HR!AH21+CY!AH21+CZ!AH21+DK!AH21+EE!AH21+FI!AH21+FR!AH21+DE!AH21+GR!AH21+HU!AH21+IE!AH21+IT!AH21+LV!AH21+LT!AH21+LU!AH21+MT!AH21+NL!AH21+PL!AH21+PT!AH21+RO!AH21+SK!AH21+SI!AH21+ES!AH21+SE!AH21+UK!AH21+CH!AH21)=0," ",AT!AH21+BE!AH21+BG!AH21+HR!AH21+CY!AH21+CZ!AH21+DK!AH21+EE!AH21+FI!AH21+FR!AH21+DE!AH21+GR!AH21+HU!AH21+IE!AH21+IT!AH21+LV!AH21+LT!AH21+LU!AH21+MT!AH21+NL!AH21+PL!AH21+PT!AH21+RO!AH21+SK!AH21+SI!AH21+ES!AH21+SE!AH21+UK!AH21)</f>
        <v xml:space="preserve"> </v>
      </c>
      <c r="AI21" s="47" t="str">
        <f>IF((AT!AI21+BE!AI21+BG!AI21+HR!AI21+CY!AI21+CZ!AI21+DK!AI21+EE!AI21+FI!AI21+FR!AI21+DE!AI21+GR!AI21+HU!AI21+IE!AI21+IT!AI21+LV!AI21+LT!AI21+LU!AI21+MT!AI21+NL!AI21+PL!AI21+PT!AI21+RO!AI21+SK!AI21+SI!AI21+ES!AI21+SE!AI21+UK!AI21+CH!AI21)=0," ",AT!AI21+BE!AI21+BG!AI21+HR!AI21+CY!AI21+CZ!AI21+DK!AI21+EE!AI21+FI!AI21+FR!AI21+DE!AI21+GR!AI21+HU!AI21+IE!AI21+IT!AI21+LV!AI21+LT!AI21+LU!AI21+MT!AI21+NL!AI21+PL!AI21+PT!AI21+RO!AI21+SK!AI21+SI!AI21+ES!AI21+SE!AI21+UK!AI21)</f>
        <v xml:space="preserve"> </v>
      </c>
      <c r="AJ21" s="47" t="str">
        <f>IF((AT!AJ21+BE!AJ21+BG!AJ21+HR!AJ21+CY!AJ21+CZ!AJ21+DK!AJ21+EE!AJ21+FI!AJ21+FR!AJ21+DE!AJ21+GR!AJ21+HU!AJ21+IE!AJ21+IT!AJ21+LV!AJ21+LT!AJ21+LU!AJ21+MT!AJ21+NL!AJ21+PL!AJ21+PT!AJ21+RO!AJ21+SK!AJ21+SI!AJ21+ES!AJ21+SE!AJ21+UK!AJ21+CH!AJ21)=0," ",AT!AJ21+BE!AJ21+BG!AJ21+HR!AJ21+CY!AJ21+CZ!AJ21+DK!AJ21+EE!AJ21+FI!AJ21+FR!AJ21+DE!AJ21+GR!AJ21+HU!AJ21+IE!AJ21+IT!AJ21+LV!AJ21+LT!AJ21+LU!AJ21+MT!AJ21+NL!AJ21+PL!AJ21+PT!AJ21+RO!AJ21+SK!AJ21+SI!AJ21+ES!AJ21+SE!AJ21+UK!AJ21)</f>
        <v xml:space="preserve"> </v>
      </c>
      <c r="AK21" s="47" t="str">
        <f>IF((AT!AK21+BE!AK21+BG!AK21+HR!AK21+CY!AK21+CZ!AK21+DK!AK21+EE!AK21+FI!AK21+FR!AK21+DE!AK21+GR!AK21+HU!AK21+IE!AK21+IT!AK21+LV!AK21+LT!AK21+LU!AK21+MT!AK21+NL!AK21+PL!AK21+PT!AK21+RO!AK21+SK!AK21+SI!AK21+ES!AK21+SE!AK21+UK!AK21+CH!AK21)=0," ",AT!AK21+BE!AK21+BG!AK21+HR!AK21+CY!AK21+CZ!AK21+DK!AK21+EE!AK21+FI!AK21+FR!AK21+DE!AK21+GR!AK21+HU!AK21+IE!AK21+IT!AK21+LV!AK21+LT!AK21+LU!AK21+MT!AK21+NL!AK21+PL!AK21+PT!AK21+RO!AK21+SK!AK21+SI!AK21+ES!AK21+SE!AK21+UK!AK21)</f>
        <v xml:space="preserve"> </v>
      </c>
      <c r="AL21" s="47" t="str">
        <f>IF((AT!AL21+BE!AL21+BG!AL21+HR!AL21+CY!AL21+CZ!AL21+DK!AL21+EE!AL21+FI!AL21+FR!AL21+DE!AL21+GR!AL21+HU!AL21+IE!AL21+IT!AL21+LV!AL21+LT!AL21+LU!AL21+MT!AL21+NL!AL21+PL!AL21+PT!AL21+RO!AL21+SK!AL21+SI!AL21+ES!AL21+SE!AL21+UK!AL21+CH!AL21)=0," ",AT!AL21+BE!AL21+BG!AL21+HR!AL21+CY!AL21+CZ!AL21+DK!AL21+EE!AL21+FI!AL21+FR!AL21+DE!AL21+GR!AL21+HU!AL21+IE!AL21+IT!AL21+LV!AL21+LT!AL21+LU!AL21+MT!AL21+NL!AL21+PL!AL21+PT!AL21+RO!AL21+SK!AL21+SI!AL21+ES!AL21+SE!AL21+UK!AL21)</f>
        <v xml:space="preserve"> </v>
      </c>
      <c r="AM21" s="47" t="str">
        <f>IF((AT!AM21+BE!AM21+BG!AM21+HR!AM21+CY!AM21+CZ!AM21+DK!AM21+EE!AM21+FI!AM21+FR!AM21+DE!AM21+GR!AM21+HU!AM21+IE!AM21+IT!AM21+LV!AM21+LT!AM21+LU!AM21+MT!AM21+NL!AM21+PL!AM21+PT!AM21+RO!AM21+SK!AM21+SI!AM21+ES!AM21+SE!AM21+UK!AM21+CH!AM21)=0," ",AT!AM21+BE!AM21+BG!AM21+HR!AM21+CY!AM21+CZ!AM21+DK!AM21+EE!AM21+FI!AM21+FR!AM21+DE!AM21+GR!AM21+HU!AM21+IE!AM21+IT!AM21+LV!AM21+LT!AM21+LU!AM21+MT!AM21+NL!AM21+PL!AM21+PT!AM21+RO!AM21+SK!AM21+SI!AM21+ES!AM21+SE!AM21+UK!AM21)</f>
        <v xml:space="preserve"> </v>
      </c>
      <c r="AN21" s="47" t="str">
        <f>IF((AT!AN21+BE!AN21+BG!AN21+HR!AN21+CY!AN21+CZ!AN21+DK!AN21+EE!AN21+FI!AN21+FR!AN21+DE!AN21+GR!AN21+HU!AN21+IE!AN21+IT!AN21+LV!AN21+LT!AN21+LU!AN21+MT!AN21+NL!AN21+PL!AN21+PT!AN21+RO!AN21+SK!AN21+SI!AN21+ES!AN21+SE!AN21+UK!AN21+CH!AN21)=0," ",AT!AN21+BE!AN21+BG!AN21+HR!AN21+CY!AN21+CZ!AN21+DK!AN21+EE!AN21+FI!AN21+FR!AN21+DE!AN21+GR!AN21+HU!AN21+IE!AN21+IT!AN21+LV!AN21+LT!AN21+LU!AN21+MT!AN21+NL!AN21+PL!AN21+PT!AN21+RO!AN21+SK!AN21+SI!AN21+ES!AN21+SE!AN21+UK!AN21)</f>
        <v xml:space="preserve"> </v>
      </c>
      <c r="AO21" s="47" t="str">
        <f>IF((AT!AO21+BE!AO21+BG!AO21+HR!AO21+CY!AO21+CZ!AO21+DK!AO21+EE!AO21+FI!AO21+FR!AO21+DE!AO21+GR!AO21+HU!AO21+IE!AO21+IT!AO21+LV!AO21+LT!AO21+LU!AO21+MT!AO21+NL!AO21+PL!AO21+PT!AO21+RO!AO21+SK!AO21+SI!AO21+ES!AO21+SE!AO21+UK!AO21+CH!AO21)=0," ",AT!AO21+BE!AO21+BG!AO21+HR!AO21+CY!AO21+CZ!AO21+DK!AO21+EE!AO21+FI!AO21+FR!AO21+DE!AO21+GR!AO21+HU!AO21+IE!AO21+IT!AO21+LV!AO21+LT!AO21+LU!AO21+MT!AO21+NL!AO21+PL!AO21+PT!AO21+RO!AO21+SK!AO21+SI!AO21+ES!AO21+SE!AO21+UK!AO21)</f>
        <v xml:space="preserve"> </v>
      </c>
      <c r="AP21" s="47" t="str">
        <f>IF((AT!AP21+BE!AP21+BG!AP21+HR!AP21+CY!AP21+CZ!AP21+DK!AP21+EE!AP21+FI!AP21+FR!AP21+DE!AP21+GR!AP21+HU!AP21+IE!AP21+IT!AP21+LV!AP21+LT!AP21+LU!AP21+MT!AP21+NL!AP21+PL!AP21+PT!AP21+RO!AP21+SK!AP21+SI!AP21+ES!AP21+SE!AP21+UK!AP21+CH!AP21)=0," ",AT!AP21+BE!AP21+BG!AP21+HR!AP21+CY!AP21+CZ!AP21+DK!AP21+EE!AP21+FI!AP21+FR!AP21+DE!AP21+GR!AP21+HU!AP21+IE!AP21+IT!AP21+LV!AP21+LT!AP21+LU!AP21+MT!AP21+NL!AP21+PL!AP21+PT!AP21+RO!AP21+SK!AP21+SI!AP21+ES!AP21+SE!AP21+UK!AP21)</f>
        <v xml:space="preserve"> </v>
      </c>
      <c r="AQ21" s="47" t="str">
        <f>IF((AT!AQ21+BE!AQ21+BG!AQ21+HR!AQ21+CY!AQ21+CZ!AQ21+DK!AQ21+EE!AQ21+FI!AQ21+FR!AQ21+DE!AQ21+GR!AQ21+HU!AQ21+IE!AQ21+IT!AQ21+LV!AQ21+LT!AQ21+LU!AQ21+MT!AQ21+NL!AQ21+PL!AQ21+PT!AQ21+RO!AQ21+SK!AQ21+SI!AQ21+ES!AQ21+SE!AQ21+UK!AQ21+CH!AQ21)=0," ",AT!AQ21+BE!AQ21+BG!AQ21+HR!AQ21+CY!AQ21+CZ!AQ21+DK!AQ21+EE!AQ21+FI!AQ21+FR!AQ21+DE!AQ21+GR!AQ21+HU!AQ21+IE!AQ21+IT!AQ21+LV!AQ21+LT!AQ21+LU!AQ21+MT!AQ21+NL!AQ21+PL!AQ21+PT!AQ21+RO!AQ21+SK!AQ21+SI!AQ21+ES!AQ21+SE!AQ21+UK!AQ21)</f>
        <v xml:space="preserve"> </v>
      </c>
      <c r="AR21" s="47" t="str">
        <f>IF((AT!AR21+BE!AR21+BG!AR21+HR!AR21+CY!AR21+CZ!AR21+DK!AR21+EE!AR21+FI!AR21+FR!AR21+DE!AR21+GR!AR21+HU!AR21+IE!AR21+IT!AR21+LV!AR21+LT!AR21+LU!AR21+MT!AR21+NL!AR21+PL!AR21+PT!AR21+RO!AR21+SK!AR21+SI!AR21+ES!AR21+SE!AR21+UK!AR21+CH!AR21)=0," ",AT!AR21+BE!AR21+BG!AR21+HR!AR21+CY!AR21+CZ!AR21+DK!AR21+EE!AR21+FI!AR21+FR!AR21+DE!AR21+GR!AR21+HU!AR21+IE!AR21+IT!AR21+LV!AR21+LT!AR21+LU!AR21+MT!AR21+NL!AR21+PL!AR21+PT!AR21+RO!AR21+SK!AR21+SI!AR21+ES!AR21+SE!AR21+UK!AR21)</f>
        <v xml:space="preserve"> </v>
      </c>
      <c r="AS21" s="47" t="str">
        <f>IF((AT!AS21+BE!AS21+BG!AS21+HR!AS21+CY!AS21+CZ!AS21+DK!AS21+EE!AS21+FI!AS21+FR!AS21+DE!AS21+GR!AS21+HU!AS21+IE!AS21+IT!AS21+LV!AS21+LT!AS21+LU!AS21+MT!AS21+NL!AS21+PL!AS21+PT!AS21+RO!AS21+SK!AS21+SI!AS21+ES!AS21+SE!AS21+UK!AS21+CH!AS21)=0," ",AT!AS21+BE!AS21+BG!AS21+HR!AS21+CY!AS21+CZ!AS21+DK!AS21+EE!AS21+FI!AS21+FR!AS21+DE!AS21+GR!AS21+HU!AS21+IE!AS21+IT!AS21+LV!AS21+LT!AS21+LU!AS21+MT!AS21+NL!AS21+PL!AS21+PT!AS21+RO!AS21+SK!AS21+SI!AS21+ES!AS21+SE!AS21+UK!AS21)</f>
        <v xml:space="preserve"> </v>
      </c>
      <c r="AT21" s="47" t="str">
        <f>IF((AT!AT21+BE!AT21+BG!AT21+HR!AT21+CY!AT21+CZ!AT21+DK!AT21+EE!AT21+FI!AT21+FR!AT21+DE!AT21+GR!AT21+HU!AT21+IE!AT21+IT!AT21+LV!AT21+LT!AT21+LU!AT21+MT!AT21+NL!AT21+PL!AT21+PT!AT21+RO!AT21+SK!AT21+SI!AT21+ES!AT21+SE!AT21+UK!AT21+CH!AT21)=0," ",AT!AT21+BE!AT21+BG!AT21+HR!AT21+CY!AT21+CZ!AT21+DK!AT21+EE!AT21+FI!AT21+FR!AT21+DE!AT21+GR!AT21+HU!AT21+IE!AT21+IT!AT21+LV!AT21+LT!AT21+LU!AT21+MT!AT21+NL!AT21+PL!AT21+PT!AT21+RO!AT21+SK!AT21+SI!AT21+ES!AT21+SE!AT21+UK!AT21)</f>
        <v xml:space="preserve"> </v>
      </c>
      <c r="AU21" s="47" t="str">
        <f>IF((AT!AU21+BE!AU21+BG!AU21+HR!AU21+CY!AU21+CZ!AU21+DK!AU21+EE!AU21+FI!AU21+FR!AU21+DE!AU21+GR!AU21+HU!AU21+IE!AU21+IT!AU21+LV!AU21+LT!AU21+LU!AU21+MT!AU21+NL!AU21+PL!AU21+PT!AU21+RO!AU21+SK!AU21+SI!AU21+ES!AU21+SE!AU21+UK!AU21+CH!AU21)=0," ",AT!AU21+BE!AU21+BG!AU21+HR!AU21+CY!AU21+CZ!AU21+DK!AU21+EE!AU21+FI!AU21+FR!AU21+DE!AU21+GR!AU21+HU!AU21+IE!AU21+IT!AU21+LV!AU21+LT!AU21+LU!AU21+MT!AU21+NL!AU21+PL!AU21+PT!AU21+RO!AU21+SK!AU21+SI!AU21+ES!AU21+SE!AU21+UK!AU21)</f>
        <v xml:space="preserve"> </v>
      </c>
      <c r="AV21" s="47"/>
      <c r="AW21" s="47"/>
      <c r="AX21" s="47"/>
      <c r="AY21" s="47"/>
      <c r="AZ21" s="47" t="str">
        <f>IF((AT!AZ21+BE!AZ21+BG!AZ21+HR!AZ21+CY!AZ21+CZ!AZ21+DK!AZ21+EE!AZ21+FI!AZ21+FR!AZ21+DE!AZ21+GR!AZ21+HU!AZ21+IE!AZ21+IT!AZ21+LV!AZ21+LT!AZ21+LU!AZ21+MT!AZ21+NL!AZ21+PL!AZ21+PT!AZ21+RO!AZ21+SK!AZ21+SI!AZ21+ES!AZ21+SE!AZ21+UK!AZ21+CH!AZ21)=0," ",AT!AZ21+BE!AZ21+BG!AZ21+HR!AZ21+CY!AZ21+CZ!AZ21+DK!AZ21+EE!AZ21+FI!AZ21+FR!AZ21+DE!AZ21+GR!AZ21+HU!AZ21+IE!AZ21+IT!AZ21+LV!AZ21+LT!AZ21+LU!AZ21+MT!AZ21+NL!AZ21+PL!AZ21+PT!AZ21+RO!AZ21+SK!AZ21+SI!AZ21+ES!AZ21+SE!AZ21+UK!AZ21)</f>
        <v xml:space="preserve"> </v>
      </c>
      <c r="BA21" s="47" t="str">
        <f>IF((AT!BA21+BE!BA21+BG!BA21+HR!BA21+CY!BA21+CZ!BA21+DK!BA21+EE!BA21+FI!BA21+FR!BA21+DE!BA21+GR!BA21+HU!BA21+IE!BA21+IT!BA21+LV!BA21+LT!BA21+LU!BA21+MT!BA21+NL!BA21+PL!BA21+PT!BA21+RO!BA21+SK!BA21+SI!BA21+ES!BA21+SE!BA21+UK!BA21+CH!BA21)=0," ",AT!BA21+BE!BA21+BG!BA21+HR!BA21+CY!BA21+CZ!BA21+DK!BA21+EE!BA21+FI!BA21+FR!BA21+DE!BA21+GR!BA21+HU!BA21+IE!BA21+IT!BA21+LV!BA21+LT!BA21+LU!BA21+MT!BA21+NL!BA21+PL!BA21+PT!BA21+RO!BA21+SK!BA21+SI!BA21+ES!BA21+SE!BA21+UK!BA21)</f>
        <v xml:space="preserve"> </v>
      </c>
      <c r="BB21" s="47" t="str">
        <f>IF((AT!BB21+BE!BB21+BG!BB21+HR!BB21+CY!BB21+CZ!BB21+DK!BB21+EE!BB21+FI!BB21+FR!BB21+DE!BB21+GR!BB21+HU!BB21+IE!BB21+IT!BB21+LV!BB21+LT!BB21+LU!BB21+MT!BB21+NL!BB21+PL!BB21+PT!BB21+RO!BB21+SK!BB21+SI!BB21+ES!BB21+SE!BB21+UK!BB21+CH!BB21)=0," ",AT!BB21+BE!BB21+BG!BB21+HR!BB21+CY!BB21+CZ!BB21+DK!BB21+EE!BB21+FI!BB21+FR!BB21+DE!BB21+GR!BB21+HU!BB21+IE!BB21+IT!BB21+LV!BB21+LT!BB21+LU!BB21+MT!BB21+NL!BB21+PL!BB21+PT!BB21+RO!BB21+SK!BB21+SI!BB21+ES!BB21+SE!BB21+UK!BB21)</f>
        <v xml:space="preserve"> </v>
      </c>
      <c r="BC21" s="47" t="str">
        <f>IF((AT!BC21+BE!BC21+BG!BC21+HR!BC21+CY!BC21+CZ!BC21+DK!BC21+EE!BC21+FI!BC21+FR!BC21+DE!BC21+GR!BC21+HU!BC21+IE!BC21+IT!BC21+LV!BC21+LT!BC21+LU!BC21+MT!BC21+NL!BC21+PL!BC21+PT!BC21+RO!BC21+SK!BC21+SI!BC21+ES!BC21+SE!BC21+UK!BC21+CH!BC21)=0," ",AT!BC21+BE!BC21+BG!BC21+HR!BC21+CY!BC21+CZ!BC21+DK!BC21+EE!BC21+FI!BC21+FR!BC21+DE!BC21+GR!BC21+HU!BC21+IE!BC21+IT!BC21+LV!BC21+LT!BC21+LU!BC21+MT!BC21+NL!BC21+PL!BC21+PT!BC21+RO!BC21+SK!BC21+SI!BC21+ES!BC21+SE!BC21+UK!BC21)</f>
        <v xml:space="preserve"> </v>
      </c>
      <c r="BD21" s="47" t="str">
        <f>IF((AT!BD21+BE!BD21+BG!BD21+HR!BD21+CY!BD21+CZ!BD21+DK!BD21+EE!BD21+FI!BD21+FR!BD21+DE!BD21+GR!BD21+HU!BD21+IE!BD21+IT!BD21+LV!BD21+LT!BD21+LU!BD21+MT!BD21+NL!BD21+PL!BD21+PT!BD21+RO!BD21+SK!BD21+SI!BD21+ES!BD21+SE!BD21+UK!BD21+CH!BD21)=0," ",AT!BD21+BE!BD21+BG!BD21+HR!BD21+CY!BD21+CZ!BD21+DK!BD21+EE!BD21+FI!BD21+FR!BD21+DE!BD21+GR!BD21+HU!BD21+IE!BD21+IT!BD21+LV!BD21+LT!BD21+LU!BD21+MT!BD21+NL!BD21+PL!BD21+PT!BD21+RO!BD21+SK!BD21+SI!BD21+ES!BD21+SE!BD21+UK!BD21)</f>
        <v xml:space="preserve"> </v>
      </c>
      <c r="BE21" s="47" t="str">
        <f>IF((AT!BE21+BE!BE21+BG!BE21+HR!BE21+CY!BE21+CZ!BE21+DK!BE21+EE!BE21+FI!BE21+FR!BE21+DE!BE21+GR!BE21+HU!BE21+IE!BE21+IT!BE21+LV!BE21+LT!BE21+LU!BE21+MT!BE21+NL!BE21+PL!BE21+PT!BE21+RO!BE21+SK!BE21+SI!BE21+ES!BE21+SE!BE21+UK!BE21+CH!BE21)=0," ",AT!BE21+BE!BE21+BG!BE21+HR!BE21+CY!BE21+CZ!BE21+DK!BE21+EE!BE21+FI!BE21+FR!BE21+DE!BE21+GR!BE21+HU!BE21+IE!BE21+IT!BE21+LV!BE21+LT!BE21+LU!BE21+MT!BE21+NL!BE21+PL!BE21+PT!BE21+RO!BE21+SK!BE21+SI!BE21+ES!BE21+SE!BE21+UK!BE21)</f>
        <v xml:space="preserve"> </v>
      </c>
      <c r="BF21" s="47" t="str">
        <f>IF((AT!BF21+BE!BF21+BG!BF21+HR!BF21+CY!BF21+CZ!BF21+DK!BF21+EE!BF21+FI!BF21+FR!BF21+DE!BF21+GR!BF21+HU!BF21+IE!BF21+IT!BF21+LV!BF21+LT!BF21+LU!BF21+MT!BF21+NL!BF21+PL!BF21+PT!BF21+RO!BF21+SK!BF21+SI!BF21+ES!BF21+SE!BF21+UK!BF21+CH!BF21)=0," ",AT!BF21+BE!BF21+BG!BF21+HR!BF21+CY!BF21+CZ!BF21+DK!BF21+EE!BF21+FI!BF21+FR!BF21+DE!BF21+GR!BF21+HU!BF21+IE!BF21+IT!BF21+LV!BF21+LT!BF21+LU!BF21+MT!BF21+NL!BF21+PL!BF21+PT!BF21+RO!BF21+SK!BF21+SI!BF21+ES!BF21+SE!BF21+UK!BF21)</f>
        <v xml:space="preserve"> </v>
      </c>
      <c r="BG21" s="47" t="str">
        <f>IF((AT!BG21+BE!BG21+BG!BG21+HR!BG21+CY!BG21+CZ!BG21+DK!BG21+EE!BG21+FI!BG21+FR!BG21+DE!BG21+GR!BG21+HU!BG21+IE!BG21+IT!BG21+LV!BG21+LT!BG21+LU!BG21+MT!BG21+NL!BG21+PL!BG21+PT!BG21+RO!BG21+SK!BG21+SI!BG21+ES!BG21+SE!BG21+UK!BG21+CH!BG21)=0," ",AT!BG21+BE!BG21+BG!BG21+HR!BG21+CY!BG21+CZ!BG21+DK!BG21+EE!BG21+FI!BG21+FR!BG21+DE!BG21+GR!BG21+HU!BG21+IE!BG21+IT!BG21+LV!BG21+LT!BG21+LU!BG21+MT!BG21+NL!BG21+PL!BG21+PT!BG21+RO!BG21+SK!BG21+SI!BG21+ES!BG21+SE!BG21+UK!BG21)</f>
        <v xml:space="preserve"> </v>
      </c>
      <c r="BH21" s="47"/>
      <c r="BI21" s="47"/>
      <c r="BJ21" s="47"/>
      <c r="BK21" s="47"/>
      <c r="BL21" s="47" t="str">
        <f>IF((AT!BL21+BE!BL21+BG!BL21+HR!BL21+CY!BL21+CZ!BL21+DK!BL21+EE!BL21+FI!BL21+FR!BL21+DE!BL21+GR!BL21+HU!BL21+IE!BL21+IT!BL21+LV!BL21+LT!BL21+LU!BL21+MT!BL21+NL!BL21+PL!BL21+PT!BL21+RO!BL21+SK!BL21+SI!BL21+ES!BL21+SE!BL21+UK!BL21+CH!BL21)=0," ",AT!BL21+BE!BL21+BG!BL21+HR!BL21+CY!BL21+CZ!BL21+DK!BL21+EE!BL21+FI!BL21+FR!BL21+DE!BL21+GR!BL21+HU!BL21+IE!BL21+IT!BL21+LV!BL21+LT!BL21+LU!BL21+MT!BL21+NL!BL21+PL!BL21+PT!BL21+RO!BL21+SK!BL21+SI!BL21+ES!BL21+SE!BL21+UK!BL21)</f>
        <v xml:space="preserve"> </v>
      </c>
      <c r="BM21" s="47" t="str">
        <f>IF((AT!BM21+BE!BM21+BG!BM21+HR!BM21+CY!BM21+CZ!BM21+DK!BM21+EE!BM21+FI!BM21+FR!BM21+DE!BM21+GR!BM21+HU!BM21+IE!BM21+IT!BM21+LV!BM21+LT!BM21+LU!BM21+MT!BM21+NL!BM21+PL!BM21+PT!BM21+RO!BM21+SK!BM21+SI!BM21+ES!BM21+SE!BM21+UK!BM21+CH!BM21)=0," ",AT!BM21+BE!BM21+BG!BM21+HR!BM21+CY!BM21+CZ!BM21+DK!BM21+EE!BM21+FI!BM21+FR!BM21+DE!BM21+GR!BM21+HU!BM21+IE!BM21+IT!BM21+LV!BM21+LT!BM21+LU!BM21+MT!BM21+NL!BM21+PL!BM21+PT!BM21+RO!BM21+SK!BM21+SI!BM21+ES!BM21+SE!BM21+UK!BM21)</f>
        <v xml:space="preserve"> </v>
      </c>
      <c r="BN21" s="47" t="str">
        <f>IF((AT!BN21+BE!BN21+BG!BN21+HR!BN21+CY!BN21+CZ!BN21+DK!BN21+EE!BN21+FI!BN21+FR!BN21+DE!BN21+GR!BN21+HU!BN21+IE!BN21+IT!BN21+LV!BN21+LT!BN21+LU!BN21+MT!BN21+NL!BN21+PL!BN21+PT!BN21+RO!BN21+SK!BN21+SI!BN21+ES!BN21+SE!BN21+UK!BN21+CH!BN21)=0," ",AT!BN21+BE!BN21+BG!BN21+HR!BN21+CY!BN21+CZ!BN21+DK!BN21+EE!BN21+FI!BN21+FR!BN21+DE!BN21+GR!BN21+HU!BN21+IE!BN21+IT!BN21+LV!BN21+LT!BN21+LU!BN21+MT!BN21+NL!BN21+PL!BN21+PT!BN21+RO!BN21+SK!BN21+SI!BN21+ES!BN21+SE!BN21+UK!BN21)</f>
        <v xml:space="preserve"> </v>
      </c>
      <c r="BO21" s="47" t="str">
        <f>IF((AT!BO21+BE!BO21+BG!BO21+HR!BO21+CY!BO21+CZ!BO21+DK!BO21+EE!BO21+FI!BO21+FR!BO21+DE!BO21+GR!BO21+HU!BO21+IE!BO21+IT!BO21+LV!BO21+LT!BO21+LU!BO21+MT!BO21+NL!BO21+PL!BO21+PT!BO21+RO!BO21+SK!BO21+SI!BO21+ES!BO21+SE!BO21+UK!BO21+CH!BO21)=0," ",AT!BO21+BE!BO21+BG!BO21+HR!BO21+CY!BO21+CZ!BO21+DK!BO21+EE!BO21+FI!BO21+FR!BO21+DE!BO21+GR!BO21+HU!BO21+IE!BO21+IT!BO21+LV!BO21+LT!BO21+LU!BO21+MT!BO21+NL!BO21+PL!BO21+PT!BO21+RO!BO21+SK!BO21+SI!BO21+ES!BO21+SE!BO21+UK!BO21)</f>
        <v xml:space="preserve"> </v>
      </c>
      <c r="BP21" s="47" t="str">
        <f>IF((AT!BP21+BE!BP21+BG!BP21+HR!BP21+CY!BP21+CZ!BP21+DK!BP21+EE!BP21+FI!BP21+FR!BP21+DE!BP21+GR!BP21+HU!BP21+IE!BP21+IT!BP21+LV!BP21+LT!BP21+LU!BP21+MT!BP21+NL!BP21+PL!BP21+PT!BP21+RO!BP21+SK!BP21+SI!BP21+ES!BP21+SE!BP21+UK!BP21+CH!BP21)=0," ",AT!BP21+BE!BP21+BG!BP21+HR!BP21+CY!BP21+CZ!BP21+DK!BP21+EE!BP21+FI!BP21+FR!BP21+DE!BP21+GR!BP21+HU!BP21+IE!BP21+IT!BP21+LV!BP21+LT!BP21+LU!BP21+MT!BP21+NL!BP21+PL!BP21+PT!BP21+RO!BP21+SK!BP21+SI!BP21+ES!BP21+SE!BP21+UK!BP21)</f>
        <v xml:space="preserve"> </v>
      </c>
      <c r="BQ21" s="47" t="str">
        <f>IF((AT!BQ21+BE!BQ21+BG!BQ21+HR!BQ21+CY!BQ21+CZ!BQ21+DK!BQ21+EE!BQ21+FI!BQ21+FR!BQ21+DE!BQ21+GR!BQ21+HU!BQ21+IE!BQ21+IT!BQ21+LV!BQ21+LT!BQ21+LU!BQ21+MT!BQ21+NL!BQ21+PL!BQ21+PT!BQ21+RO!BQ21+SK!BQ21+SI!BQ21+ES!BQ21+SE!BQ21+UK!BQ21+CH!BQ21)=0," ",AT!BQ21+BE!BQ21+BG!BQ21+HR!BQ21+CY!BQ21+CZ!BQ21+DK!BQ21+EE!BQ21+FI!BQ21+FR!BQ21+DE!BQ21+GR!BQ21+HU!BQ21+IE!BQ21+IT!BQ21+LV!BQ21+LT!BQ21+LU!BQ21+MT!BQ21+NL!BQ21+PL!BQ21+PT!BQ21+RO!BQ21+SK!BQ21+SI!BQ21+ES!BQ21+SE!BQ21+UK!BQ21)</f>
        <v xml:space="preserve"> </v>
      </c>
      <c r="BR21" s="47" t="str">
        <f>IF((AT!BR21+BE!BR21+BG!BR21+HR!BR21+CY!BR21+CZ!BR21+DK!BR21+EE!BR21+FI!BR21+FR!BR21+DE!BR21+GR!BR21+HU!BR21+IE!BR21+IT!BR21+LV!BR21+LT!BR21+LU!BR21+MT!BR21+NL!BR21+PL!BR21+PT!BR21+RO!BR21+SK!BR21+SI!BR21+ES!BR21+SE!BR21+UK!BR21+CH!BR21)=0," ",AT!BR21+BE!BR21+BG!BR21+HR!BR21+CY!BR21+CZ!BR21+DK!BR21+EE!BR21+FI!BR21+FR!BR21+DE!BR21+GR!BR21+HU!BR21+IE!BR21+IT!BR21+LV!BR21+LT!BR21+LU!BR21+MT!BR21+NL!BR21+PL!BR21+PT!BR21+RO!BR21+SK!BR21+SI!BR21+ES!BR21+SE!BR21+UK!BR21)</f>
        <v xml:space="preserve"> </v>
      </c>
    </row>
    <row r="22" spans="7:70" x14ac:dyDescent="0.25">
      <c r="G22" s="43">
        <v>16</v>
      </c>
      <c r="H22" s="43">
        <v>2018</v>
      </c>
      <c r="I22" s="47" t="str">
        <f>IF((AT!I22+BE!I22+BG!I22+HR!I22+CY!I22+CZ!I22+DK!I22+EE!I22+FI!I22+FR!I22+DE!I22+GR!I22+HU!I22+IE!I22+IT!I22+LV!I22+LT!I22+LU!I22+MT!I22+NL!I22+PL!I22+PT!I22+RO!I22+SK!I22+SI!I22+ES!I22+SE!I22+UK!I22+CH!I22)=0," ",AT!I22+BE!I22+BG!I22+HR!I22+CY!I22+CZ!I22+DK!I22+EE!I22+FI!I22+FR!I22+DE!I22+GR!I22+HU!I22+IE!I22+IT!I22+LV!I22+LT!I22+LU!I22+MT!I22+NL!I22+PL!I22+PT!I22+RO!I22+SK!I22+SI!I22+ES!I22+SE!I22+UK!I22)</f>
        <v xml:space="preserve"> </v>
      </c>
      <c r="J22" s="47" t="str">
        <f>IF((AT!J22+BE!J22+BG!J22+HR!J22+CY!J22+CZ!J22+DK!J22+EE!J22+FI!J22+FR!J22+DE!J22+GR!J22+HU!J22+IE!J22+IT!J22+LV!J22+LT!J22+LU!J22+MT!J22+NL!J22+PL!J22+PT!J22+RO!J22+SK!J22+SI!J22+ES!J22+SE!J22+UK!J22+CH!J22)=0," ",AT!J22+BE!J22+BG!J22+HR!J22+CY!J22+CZ!J22+DK!J22+EE!J22+FI!J22+FR!J22+DE!J22+GR!J22+HU!J22+IE!J22+IT!J22+LV!J22+LT!J22+LU!J22+MT!J22+NL!J22+PL!J22+PT!J22+RO!J22+SK!J22+SI!J22+ES!J22+SE!J22+UK!J22)</f>
        <v xml:space="preserve"> </v>
      </c>
      <c r="K22" s="47" t="str">
        <f>IF((AT!K22+BE!K22+BG!K22+HR!K22+CY!K22+CZ!K22+DK!K22+EE!K22+FI!K22+FR!K22+DE!K22+GR!K22+HU!K22+IE!K22+IT!K22+LV!K22+LT!K22+LU!K22+MT!K22+NL!K22+PL!K22+PT!K22+RO!K22+SK!K22+SI!K22+ES!K22+SE!K22+UK!K22+CH!K22)=0," ",AT!K22+BE!K22+BG!K22+HR!K22+CY!K22+CZ!K22+DK!K22+EE!K22+FI!K22+FR!K22+DE!K22+GR!K22+HU!K22+IE!K22+IT!K22+LV!K22+LT!K22+LU!K22+MT!K22+NL!K22+PL!K22+PT!K22+RO!K22+SK!K22+SI!K22+ES!K22+SE!K22+UK!K22)</f>
        <v xml:space="preserve"> </v>
      </c>
      <c r="L22" s="47" t="e">
        <f t="shared" si="0"/>
        <v>#VALUE!</v>
      </c>
      <c r="M22" s="47" t="str">
        <f>IF((AT!M22+BE!M22+BG!M22+HR!M22+CY!M22+CZ!M22+DK!M22+EE!M22+FI!M22+FR!M22+DE!M22+GR!M22+HU!M22+IE!M22+IT!M22+LV!M22+LT!M22+LU!M22+MT!M22+NL!M22+PL!M22+PT!M22+RO!M22+SK!M22+SI!M22+ES!M22+SE!M22+UK!M22+CH!M22)=0," ",AT!M22+BE!M22+BG!M22+HR!M22+CY!M22+CZ!M22+DK!M22+EE!M22+FI!M22+FR!M22+DE!M22+GR!M22+HU!M22+IE!M22+IT!M22+LV!M22+LT!M22+LU!M22+MT!M22+NL!M22+PL!M22+PT!M22+RO!M22+SK!M22+SI!M22+ES!M22+SE!M22+UK!M22+CH!M22)</f>
        <v xml:space="preserve"> </v>
      </c>
      <c r="N22" s="47" t="str">
        <f>IF((AT!N22+BE!N22+BG!N22+HR!N22+CY!N22+CZ!N22+DK!N22+EE!N22+FI!N22+FR!N22+DE!N22+GR!N22+HU!N22+IE!N22+IT!N22+LV!N22+LT!N22+LU!N22+MT!N22+NL!N22+PL!N22+PT!N22+RO!N22+SK!N22+SI!N22+ES!N22+SE!N22+UK!N22+CH!N22)=0," ",AT!N22+BE!N22+BG!N22+HR!N22+CY!N22+CZ!N22+DK!N22+EE!N22+FI!N22+FR!N22+DE!N22+GR!N22+HU!N22+IE!N22+IT!N22+LV!N22+LT!N22+LU!N22+MT!N22+NL!N22+PL!N22+PT!N22+RO!N22+SK!N22+SI!N22+ES!N22+SE!N22+UK!N22+CH!N22)</f>
        <v xml:space="preserve"> </v>
      </c>
      <c r="O22" s="47" t="str">
        <f>IF((AT!O22+BE!O22+BG!O22+HR!O22+CY!O22+CZ!O22+DK!O22+EE!O22+FI!O22+FR!O22+DE!O22+GR!O22+HU!O22+IE!O22+IT!O22+LV!O22+LT!O22+LU!O22+MT!O22+NL!O22+PL!O22+PT!O22+RO!O22+SK!O22+SI!O22+ES!O22+SE!O22+UK!O22+CH!O22)=0," ",AT!O22+BE!O22+BG!O22+HR!O22+CY!O22+CZ!O22+DK!O22+EE!O22+FI!O22+FR!O22+DE!O22+GR!O22+HU!O22+IE!O22+IT!O22+LV!O22+LT!O22+LU!O22+MT!O22+NL!O22+PL!O22+PT!O22+RO!O22+SK!O22+SI!O22+ES!O22+SE!O22+UK!O22)</f>
        <v xml:space="preserve"> </v>
      </c>
      <c r="P22" s="47" t="str">
        <f>IF((AT!P22+BE!P22+BG!P22+HR!P22+CY!P22+CZ!P22+DK!P22+EE!P22+FI!P22+FR!P22+DE!P22+GR!P22+HU!P22+IE!P22+IT!P22+LV!P22+LT!P22+LU!P22+MT!P22+NL!P22+PL!P22+PT!P22+RO!P22+SK!P22+SI!P22+ES!P22+SE!P22+UK!P22+CH!P22)=0," ",AT!P22+BE!P22+BG!P22+HR!P22+CY!P22+CZ!P22+DK!P22+EE!P22+FI!P22+FR!P22+DE!P22+GR!P22+HU!P22+IE!P22+IT!P22+LV!P22+LT!P22+LU!P22+MT!P22+NL!P22+PL!P22+PT!P22+RO!P22+SK!P22+SI!P22+ES!P22+SE!P22+UK!P22)</f>
        <v xml:space="preserve"> </v>
      </c>
      <c r="Q22" s="47" t="str">
        <f>IF((AT!Q22+BE!Q22+BG!Q22+HR!Q22+CY!Q22+CZ!Q22+DK!Q22+EE!Q22+FI!Q22+FR!Q22+DE!Q22+GR!Q22+HU!Q22+IE!Q22+IT!Q22+LV!Q22+LT!Q22+LU!Q22+MT!Q22+NL!Q22+PL!Q22+PT!Q22+RO!Q22+SK!Q22+SI!Q22+ES!Q22+SE!Q22+UK!Q22+CH!Q22)=0," ",AT!Q22+BE!Q22+BG!Q22+HR!Q22+CY!Q22+CZ!Q22+DK!Q22+EE!Q22+FI!Q22+FR!Q22+DE!Q22+GR!Q22+HU!Q22+IE!Q22+IT!Q22+LV!Q22+LT!Q22+LU!Q22+MT!Q22+NL!Q22+PL!Q22+PT!Q22+RO!Q22+SK!Q22+SI!Q22+ES!Q22+SE!Q22+UK!Q22)</f>
        <v xml:space="preserve"> </v>
      </c>
      <c r="R22" s="47" t="str">
        <f>IF((AT!R22+BE!R22+BG!R22+HR!R22+CY!R22+CZ!R22+DK!R22+EE!R22+FI!R22+FR!R22+DE!R22+GR!R22+HU!R22+IE!R22+IT!R22+LV!R22+LT!R22+LU!R22+MT!R22+NL!R22+PL!R22+PT!R22+RO!R22+SK!R22+SI!R22+ES!R22+SE!R22+UK!R22+CH!R22)=0," ",AT!R22+BE!R22+BG!R22+HR!R22+CY!R22+CZ!R22+DK!R22+EE!R22+FI!R22+FR!R22+DE!R22+GR!R22+HU!R22+IE!R22+IT!R22+LV!R22+LT!R22+LU!R22+MT!R22+NL!R22+PL!R22+PT!R22+RO!R22+SK!R22+SI!R22+ES!R22+SE!R22+UK!R22)</f>
        <v xml:space="preserve"> </v>
      </c>
      <c r="S22" s="47" t="str">
        <f>IF((AT!S22+BE!S22+BG!S22+HR!S22+CY!S22+CZ!S22+DK!S22+EE!S22+FI!S22+FR!S22+DE!S22+GR!S22+HU!S22+IE!S22+IT!S22+LV!S22+LT!S22+LU!S22+MT!S22+NL!S22+PL!S22+PT!S22+RO!S22+SK!S22+SI!S22+ES!S22+SE!S22+UK!S22+CH!S22)=0," ",AT!S22+BE!S22+BG!S22+HR!S22+CY!S22+CZ!S22+DK!S22+EE!S22+FI!S22+FR!S22+DE!S22+GR!S22+HU!S22+IE!S22+IT!S22+LV!S22+LT!S22+LU!S22+MT!S22+NL!S22+PL!S22+PT!S22+RO!S22+SK!S22+SI!S22+ES!S22+SE!S22+UK!S22)</f>
        <v xml:space="preserve"> </v>
      </c>
      <c r="T22" s="47" t="str">
        <f>IF((AT!T22+BE!T22+BG!T22+HR!T22+CY!T22+CZ!T22+DK!T22+EE!T22+FI!T22+FR!T22+DE!T22+GR!T22+HU!T22+IE!T22+IT!T22+LV!T22+LT!T22+LU!T22+MT!T22+NL!T22+PL!T22+PT!T22+RO!T22+SK!T22+SI!T22+ES!T22+SE!T22+UK!T22+CH!T22)=0," ",AT!T22+BE!T22+BG!T22+HR!T22+CY!T22+CZ!T22+DK!T22+EE!T22+FI!T22+FR!T22+DE!T22+GR!T22+HU!T22+IE!T22+IT!T22+LV!T22+LT!T22+LU!T22+MT!T22+NL!T22+PL!T22+PT!T22+RO!T22+SK!T22+SI!T22+ES!T22+SE!T22+UK!T22)</f>
        <v xml:space="preserve"> </v>
      </c>
      <c r="U22" s="47" t="str">
        <f>IF((AT!U22+BE!U22+BG!U22+HR!U22+CY!U22+CZ!U22+DK!U22+EE!U22+FI!U22+FR!U22+DE!U22+GR!U22+HU!U22+IE!U22+IT!U22+LV!U22+LT!U22+LU!U22+MT!U22+NL!U22+PL!U22+PT!U22+RO!U22+SK!U22+SI!U22+ES!U22+SE!U22+UK!U22+CH!U22)=0," ",AT!U22+BE!U22+BG!U22+HR!U22+CY!U22+CZ!U22+DK!U22+EE!U22+FI!U22+FR!U22+DE!U22+GR!U22+HU!U22+IE!U22+IT!U22+LV!U22+LT!U22+LU!U22+MT!U22+NL!U22+PL!U22+PT!U22+RO!U22+SK!U22+SI!U22+ES!U22+SE!U22+UK!U22)</f>
        <v xml:space="preserve"> </v>
      </c>
      <c r="V22" s="47" t="str">
        <f>IF((AT!V22+BE!V22+BG!V22+HR!V22+CY!V22+CZ!V22+DK!V22+EE!V22+FI!V22+FR!V22+DE!V22+GR!V22+HU!V22+IE!V22+IT!V22+LV!V22+LT!V22+LU!V22+MT!V22+NL!V22+PL!V22+PT!V22+RO!V22+SK!V22+SI!V22+ES!V22+SE!V22+UK!V22+CH!V22)=0," ",AT!V22+BE!V22+BG!V22+HR!V22+CY!V22+CZ!V22+DK!V22+EE!V22+FI!V22+FR!V22+DE!V22+GR!V22+HU!V22+IE!V22+IT!V22+LV!V22+LT!V22+LU!V22+MT!V22+NL!V22+PL!V22+PT!V22+RO!V22+SK!V22+SI!V22+ES!V22+SE!V22+UK!V22)</f>
        <v xml:space="preserve"> </v>
      </c>
      <c r="W22" s="47" t="str">
        <f>IF((AT!W22+BE!W22+BG!W22+HR!W22+CY!W22+CZ!W22+DK!W22+EE!W22+FI!W22+FR!W22+DE!W22+GR!W22+HU!W22+IE!W22+IT!W22+LV!W22+LT!W22+LU!W22+MT!W22+NL!W22+PL!W22+PT!W22+RO!W22+SK!W22+SI!W22+ES!W22+SE!W22+UK!W22+CH!W22)=0," ",AT!W22+BE!W22+BG!W22+HR!W22+CY!W22+CZ!W22+DK!W22+EE!W22+FI!W22+FR!W22+DE!W22+GR!W22+HU!W22+IE!W22+IT!W22+LV!W22+LT!W22+LU!W22+MT!W22+NL!W22+PL!W22+PT!W22+RO!W22+SK!W22+SI!W22+ES!W22+SE!W22+UK!W22)</f>
        <v xml:space="preserve"> </v>
      </c>
      <c r="X22" s="47" t="str">
        <f>IF((AT!X22+BE!X22+BG!X22+HR!X22+CY!X22+CZ!X22+DK!X22+EE!X22+FI!X22+FR!X22+DE!X22+GR!X22+HU!X22+IE!X22+IT!X22+LV!X22+LT!X22+LU!X22+MT!X22+NL!X22+PL!X22+PT!X22+RO!X22+SK!X22+SI!X22+ES!X22+SE!X22+UK!X22+CH!X22)=0," ",AT!X22+BE!X22+BG!X22+HR!X22+CY!X22+CZ!X22+DK!X22+EE!X22+FI!X22+FR!X22+DE!X22+GR!X22+HU!X22+IE!X22+IT!X22+LV!X22+LT!X22+LU!X22+MT!X22+NL!X22+PL!X22+PT!X22+RO!X22+SK!X22+SI!X22+ES!X22+SE!X22+UK!X22)</f>
        <v xml:space="preserve"> </v>
      </c>
      <c r="Y22" s="47" t="str">
        <f>IF((AT!Y22+BE!Y22+BG!Y22+HR!Y22+CY!Y22+CZ!Y22+DK!Y22+EE!Y22+FI!Y22+FR!Y22+DE!Y22+GR!Y22+HU!Y22+IE!Y22+IT!Y22+LV!Y22+LT!Y22+LU!Y22+MT!Y22+NL!Y22+PL!Y22+PT!Y22+RO!Y22+SK!Y22+SI!Y22+ES!Y22+SE!Y22+UK!Y22+CH!Y22)=0," ",AT!Y22+BE!Y22+BG!Y22+HR!Y22+CY!Y22+CZ!Y22+DK!Y22+EE!Y22+FI!Y22+FR!Y22+DE!Y22+GR!Y22+HU!Y22+IE!Y22+IT!Y22+LV!Y22+LT!Y22+LU!Y22+MT!Y22+NL!Y22+PL!Y22+PT!Y22+RO!Y22+SK!Y22+SI!Y22+ES!Y22+SE!Y22+UK!Y22)</f>
        <v xml:space="preserve"> </v>
      </c>
      <c r="Z22" s="47" t="str">
        <f>IF((AT!Z22+BE!Z22+BG!Z22+HR!Z22+CY!Z22+CZ!Z22+DK!Z22+EE!Z22+FI!Z22+FR!Z22+DE!Z22+GR!Z22+HU!Z22+IE!Z22+IT!Z22+LV!Z22+LT!Z22+LU!Z22+MT!Z22+NL!Z22+PL!Z22+PT!Z22+RO!Z22+SK!Z22+SI!Z22+ES!Z22+SE!Z22+UK!Z22+CH!Z22)=0," ",AT!Z22+BE!Z22+BG!Z22+HR!Z22+CY!Z22+CZ!Z22+DK!Z22+EE!Z22+FI!Z22+FR!Z22+DE!Z22+GR!Z22+HU!Z22+IE!Z22+IT!Z22+LV!Z22+LT!Z22+LU!Z22+MT!Z22+NL!Z22+PL!Z22+PT!Z22+RO!Z22+SK!Z22+SI!Z22+ES!Z22+SE!Z22+UK!Z22)</f>
        <v xml:space="preserve"> </v>
      </c>
      <c r="AA22" s="47" t="str">
        <f>IF((AT!AA22+BE!AA22+BG!AA22+HR!AA22+CY!AA22+CZ!AA22+DK!AA22+EE!AA22+FI!AA22+FR!AA22+DE!AA22+GR!AA22+HU!AA22+IE!AA22+IT!AA22+LV!AA22+LT!AA22+LU!AA22+MT!AA22+NL!AA22+PL!AA22+PT!AA22+RO!AA22+SK!AA22+SI!AA22+ES!AA22+SE!AA22+UK!AA22+CH!AA22)=0," ",AT!AA22+BE!AA22+BG!AA22+HR!AA22+CY!AA22+CZ!AA22+DK!AA22+EE!AA22+FI!AA22+FR!AA22+DE!AA22+GR!AA22+HU!AA22+IE!AA22+IT!AA22+LV!AA22+LT!AA22+LU!AA22+MT!AA22+NL!AA22+PL!AA22+PT!AA22+RO!AA22+SK!AA22+SI!AA22+ES!AA22+SE!AA22+UK!AA22)</f>
        <v xml:space="preserve"> </v>
      </c>
      <c r="AB22" s="47" t="str">
        <f>IF((AT!AB22+BE!AB22+BG!AB22+HR!AB22+CY!AB22+CZ!AB22+DK!AB22+EE!AB22+FI!AB22+FR!AB22+DE!AB22+GR!AB22+HU!AB22+IE!AB22+IT!AB22+LV!AB22+LT!AB22+LU!AB22+MT!AB22+NL!AB22+PL!AB22+PT!AB22+RO!AB22+SK!AB22+SI!AB22+ES!AB22+SE!AB22+UK!AB22+CH!AB22)=0," ",AT!AB22+BE!AB22+BG!AB22+HR!AB22+CY!AB22+CZ!AB22+DK!AB22+EE!AB22+FI!AB22+FR!AB22+DE!AB22+GR!AB22+HU!AB22+IE!AB22+IT!AB22+LV!AB22+LT!AB22+LU!AB22+MT!AB22+NL!AB22+PL!AB22+PT!AB22+RO!AB22+SK!AB22+SI!AB22+ES!AB22+SE!AB22+UK!AB22)</f>
        <v xml:space="preserve"> </v>
      </c>
      <c r="AC22" s="47" t="str">
        <f>IF((AT!AC22+BE!AC22+BG!AC22+HR!AC22+CY!AC22+CZ!AC22+DK!AC22+EE!AC22+FI!AC22+FR!AC22+DE!AC22+GR!AC22+HU!AC22+IE!AC22+IT!AC22+LV!AC22+LT!AC22+LU!AC22+MT!AC22+NL!AC22+PL!AC22+PT!AC22+RO!AC22+SK!AC22+SI!AC22+ES!AC22+SE!AC22+UK!AC22+CH!AC22)=0," ",AT!AC22+BE!AC22+BG!AC22+HR!AC22+CY!AC22+CZ!AC22+DK!AC22+EE!AC22+FI!AC22+FR!AC22+DE!AC22+GR!AC22+HU!AC22+IE!AC22+IT!AC22+LV!AC22+LT!AC22+LU!AC22+MT!AC22+NL!AC22+PL!AC22+PT!AC22+RO!AC22+SK!AC22+SI!AC22+ES!AC22+SE!AC22+UK!AC22)</f>
        <v xml:space="preserve"> </v>
      </c>
      <c r="AD22" s="47" t="str">
        <f>IF((AT!AD22+BE!AD22+BG!AD22+HR!AD22+CY!AD22+CZ!AD22+DK!AD22+EE!AD22+FI!AD22+FR!AD22+DE!AD22+GR!AD22+HU!AD22+IE!AD22+IT!AD22+LV!AD22+LT!AD22+LU!AD22+MT!AD22+NL!AD22+PL!AD22+PT!AD22+RO!AD22+SK!AD22+SI!AD22+ES!AD22+SE!AD22+UK!AD22+CH!AD22)=0," ",AT!AD22+BE!AD22+BG!AD22+HR!AD22+CY!AD22+CZ!AD22+DK!AD22+EE!AD22+FI!AD22+FR!AD22+DE!AD22+GR!AD22+HU!AD22+IE!AD22+IT!AD22+LV!AD22+LT!AD22+LU!AD22+MT!AD22+NL!AD22+PL!AD22+PT!AD22+RO!AD22+SK!AD22+SI!AD22+ES!AD22+SE!AD22+UK!AD22)</f>
        <v xml:space="preserve"> </v>
      </c>
      <c r="AE22" s="47" t="str">
        <f>IF((AT!AE22+BE!AE22+BG!AE22+HR!AE22+CY!AE22+CZ!AE22+DK!AE22+EE!AE22+FI!AE22+FR!AE22+DE!AE22+GR!AE22+HU!AE22+IE!AE22+IT!AE22+LV!AE22+LT!AE22+LU!AE22+MT!AE22+NL!AE22+PL!AE22+PT!AE22+RO!AE22+SK!AE22+SI!AE22+ES!AE22+SE!AE22+UK!AE22+CH!AE22)=0," ",AT!AE22+BE!AE22+BG!AE22+HR!AE22+CY!AE22+CZ!AE22+DK!AE22+EE!AE22+FI!AE22+FR!AE22+DE!AE22+GR!AE22+HU!AE22+IE!AE22+IT!AE22+LV!AE22+LT!AE22+LU!AE22+MT!AE22+NL!AE22+PL!AE22+PT!AE22+RO!AE22+SK!AE22+SI!AE22+ES!AE22+SE!AE22+UK!AE22)</f>
        <v xml:space="preserve"> </v>
      </c>
      <c r="AF22" s="47" t="str">
        <f>IF((AT!AF22+BE!AF22+BG!AF22+HR!AF22+CY!AF22+CZ!AF22+DK!AF22+EE!AF22+FI!AF22+FR!AF22+DE!AF22+GR!AF22+HU!AF22+IE!AF22+IT!AF22+LV!AF22+LT!AF22+LU!AF22+MT!AF22+NL!AF22+PL!AF22+PT!AF22+RO!AF22+SK!AF22+SI!AF22+ES!AF22+SE!AF22+UK!AF22+CH!AF22)=0," ",AT!AF22+BE!AF22+BG!AF22+HR!AF22+CY!AF22+CZ!AF22+DK!AF22+EE!AF22+FI!AF22+FR!AF22+DE!AF22+GR!AF22+HU!AF22+IE!AF22+IT!AF22+LV!AF22+LT!AF22+LU!AF22+MT!AF22+NL!AF22+PL!AF22+PT!AF22+RO!AF22+SK!AF22+SI!AF22+ES!AF22+SE!AF22+UK!AF22)</f>
        <v xml:space="preserve"> </v>
      </c>
      <c r="AG22" s="47" t="str">
        <f>IF((AT!AG22+BE!AG22+BG!AG22+HR!AG22+CY!AG22+CZ!AG22+DK!AG22+EE!AG22+FI!AG22+FR!AG22+DE!AG22+GR!AG22+HU!AG22+IE!AG22+IT!AG22+LV!AG22+LT!AG22+LU!AG22+MT!AG22+NL!AG22+PL!AG22+PT!AG22+RO!AG22+SK!AG22+SI!AG22+ES!AG22+SE!AG22+UK!AG22+CH!AG22)=0," ",AT!AG22+BE!AG22+BG!AG22+HR!AG22+CY!AG22+CZ!AG22+DK!AG22+EE!AG22+FI!AG22+FR!AG22+DE!AG22+GR!AG22+HU!AG22+IE!AG22+IT!AG22+LV!AG22+LT!AG22+LU!AG22+MT!AG22+NL!AG22+PL!AG22+PT!AG22+RO!AG22+SK!AG22+SI!AG22+ES!AG22+SE!AG22+UK!AG22)</f>
        <v xml:space="preserve"> </v>
      </c>
      <c r="AH22" s="47" t="str">
        <f>IF((AT!AH22+BE!AH22+BG!AH22+HR!AH22+CY!AH22+CZ!AH22+DK!AH22+EE!AH22+FI!AH22+FR!AH22+DE!AH22+GR!AH22+HU!AH22+IE!AH22+IT!AH22+LV!AH22+LT!AH22+LU!AH22+MT!AH22+NL!AH22+PL!AH22+PT!AH22+RO!AH22+SK!AH22+SI!AH22+ES!AH22+SE!AH22+UK!AH22+CH!AH22)=0," ",AT!AH22+BE!AH22+BG!AH22+HR!AH22+CY!AH22+CZ!AH22+DK!AH22+EE!AH22+FI!AH22+FR!AH22+DE!AH22+GR!AH22+HU!AH22+IE!AH22+IT!AH22+LV!AH22+LT!AH22+LU!AH22+MT!AH22+NL!AH22+PL!AH22+PT!AH22+RO!AH22+SK!AH22+SI!AH22+ES!AH22+SE!AH22+UK!AH22)</f>
        <v xml:space="preserve"> </v>
      </c>
      <c r="AI22" s="47" t="str">
        <f>IF((AT!AI22+BE!AI22+BG!AI22+HR!AI22+CY!AI22+CZ!AI22+DK!AI22+EE!AI22+FI!AI22+FR!AI22+DE!AI22+GR!AI22+HU!AI22+IE!AI22+IT!AI22+LV!AI22+LT!AI22+LU!AI22+MT!AI22+NL!AI22+PL!AI22+PT!AI22+RO!AI22+SK!AI22+SI!AI22+ES!AI22+SE!AI22+UK!AI22+CH!AI22)=0," ",AT!AI22+BE!AI22+BG!AI22+HR!AI22+CY!AI22+CZ!AI22+DK!AI22+EE!AI22+FI!AI22+FR!AI22+DE!AI22+GR!AI22+HU!AI22+IE!AI22+IT!AI22+LV!AI22+LT!AI22+LU!AI22+MT!AI22+NL!AI22+PL!AI22+PT!AI22+RO!AI22+SK!AI22+SI!AI22+ES!AI22+SE!AI22+UK!AI22)</f>
        <v xml:space="preserve"> </v>
      </c>
      <c r="AJ22" s="47" t="str">
        <f>IF((AT!AJ22+BE!AJ22+BG!AJ22+HR!AJ22+CY!AJ22+CZ!AJ22+DK!AJ22+EE!AJ22+FI!AJ22+FR!AJ22+DE!AJ22+GR!AJ22+HU!AJ22+IE!AJ22+IT!AJ22+LV!AJ22+LT!AJ22+LU!AJ22+MT!AJ22+NL!AJ22+PL!AJ22+PT!AJ22+RO!AJ22+SK!AJ22+SI!AJ22+ES!AJ22+SE!AJ22+UK!AJ22+CH!AJ22)=0," ",AT!AJ22+BE!AJ22+BG!AJ22+HR!AJ22+CY!AJ22+CZ!AJ22+DK!AJ22+EE!AJ22+FI!AJ22+FR!AJ22+DE!AJ22+GR!AJ22+HU!AJ22+IE!AJ22+IT!AJ22+LV!AJ22+LT!AJ22+LU!AJ22+MT!AJ22+NL!AJ22+PL!AJ22+PT!AJ22+RO!AJ22+SK!AJ22+SI!AJ22+ES!AJ22+SE!AJ22+UK!AJ22)</f>
        <v xml:space="preserve"> </v>
      </c>
      <c r="AK22" s="47" t="str">
        <f>IF((AT!AK22+BE!AK22+BG!AK22+HR!AK22+CY!AK22+CZ!AK22+DK!AK22+EE!AK22+FI!AK22+FR!AK22+DE!AK22+GR!AK22+HU!AK22+IE!AK22+IT!AK22+LV!AK22+LT!AK22+LU!AK22+MT!AK22+NL!AK22+PL!AK22+PT!AK22+RO!AK22+SK!AK22+SI!AK22+ES!AK22+SE!AK22+UK!AK22+CH!AK22)=0," ",AT!AK22+BE!AK22+BG!AK22+HR!AK22+CY!AK22+CZ!AK22+DK!AK22+EE!AK22+FI!AK22+FR!AK22+DE!AK22+GR!AK22+HU!AK22+IE!AK22+IT!AK22+LV!AK22+LT!AK22+LU!AK22+MT!AK22+NL!AK22+PL!AK22+PT!AK22+RO!AK22+SK!AK22+SI!AK22+ES!AK22+SE!AK22+UK!AK22)</f>
        <v xml:space="preserve"> </v>
      </c>
      <c r="AL22" s="47" t="str">
        <f>IF((AT!AL22+BE!AL22+BG!AL22+HR!AL22+CY!AL22+CZ!AL22+DK!AL22+EE!AL22+FI!AL22+FR!AL22+DE!AL22+GR!AL22+HU!AL22+IE!AL22+IT!AL22+LV!AL22+LT!AL22+LU!AL22+MT!AL22+NL!AL22+PL!AL22+PT!AL22+RO!AL22+SK!AL22+SI!AL22+ES!AL22+SE!AL22+UK!AL22+CH!AL22)=0," ",AT!AL22+BE!AL22+BG!AL22+HR!AL22+CY!AL22+CZ!AL22+DK!AL22+EE!AL22+FI!AL22+FR!AL22+DE!AL22+GR!AL22+HU!AL22+IE!AL22+IT!AL22+LV!AL22+LT!AL22+LU!AL22+MT!AL22+NL!AL22+PL!AL22+PT!AL22+RO!AL22+SK!AL22+SI!AL22+ES!AL22+SE!AL22+UK!AL22)</f>
        <v xml:space="preserve"> </v>
      </c>
      <c r="AM22" s="47" t="str">
        <f>IF((AT!AM22+BE!AM22+BG!AM22+HR!AM22+CY!AM22+CZ!AM22+DK!AM22+EE!AM22+FI!AM22+FR!AM22+DE!AM22+GR!AM22+HU!AM22+IE!AM22+IT!AM22+LV!AM22+LT!AM22+LU!AM22+MT!AM22+NL!AM22+PL!AM22+PT!AM22+RO!AM22+SK!AM22+SI!AM22+ES!AM22+SE!AM22+UK!AM22+CH!AM22)=0," ",AT!AM22+BE!AM22+BG!AM22+HR!AM22+CY!AM22+CZ!AM22+DK!AM22+EE!AM22+FI!AM22+FR!AM22+DE!AM22+GR!AM22+HU!AM22+IE!AM22+IT!AM22+LV!AM22+LT!AM22+LU!AM22+MT!AM22+NL!AM22+PL!AM22+PT!AM22+RO!AM22+SK!AM22+SI!AM22+ES!AM22+SE!AM22+UK!AM22)</f>
        <v xml:space="preserve"> </v>
      </c>
      <c r="AN22" s="47" t="str">
        <f>IF((AT!AN22+BE!AN22+BG!AN22+HR!AN22+CY!AN22+CZ!AN22+DK!AN22+EE!AN22+FI!AN22+FR!AN22+DE!AN22+GR!AN22+HU!AN22+IE!AN22+IT!AN22+LV!AN22+LT!AN22+LU!AN22+MT!AN22+NL!AN22+PL!AN22+PT!AN22+RO!AN22+SK!AN22+SI!AN22+ES!AN22+SE!AN22+UK!AN22+CH!AN22)=0," ",AT!AN22+BE!AN22+BG!AN22+HR!AN22+CY!AN22+CZ!AN22+DK!AN22+EE!AN22+FI!AN22+FR!AN22+DE!AN22+GR!AN22+HU!AN22+IE!AN22+IT!AN22+LV!AN22+LT!AN22+LU!AN22+MT!AN22+NL!AN22+PL!AN22+PT!AN22+RO!AN22+SK!AN22+SI!AN22+ES!AN22+SE!AN22+UK!AN22)</f>
        <v xml:space="preserve"> </v>
      </c>
      <c r="AO22" s="47" t="str">
        <f>IF((AT!AO22+BE!AO22+BG!AO22+HR!AO22+CY!AO22+CZ!AO22+DK!AO22+EE!AO22+FI!AO22+FR!AO22+DE!AO22+GR!AO22+HU!AO22+IE!AO22+IT!AO22+LV!AO22+LT!AO22+LU!AO22+MT!AO22+NL!AO22+PL!AO22+PT!AO22+RO!AO22+SK!AO22+SI!AO22+ES!AO22+SE!AO22+UK!AO22+CH!AO22)=0," ",AT!AO22+BE!AO22+BG!AO22+HR!AO22+CY!AO22+CZ!AO22+DK!AO22+EE!AO22+FI!AO22+FR!AO22+DE!AO22+GR!AO22+HU!AO22+IE!AO22+IT!AO22+LV!AO22+LT!AO22+LU!AO22+MT!AO22+NL!AO22+PL!AO22+PT!AO22+RO!AO22+SK!AO22+SI!AO22+ES!AO22+SE!AO22+UK!AO22)</f>
        <v xml:space="preserve"> </v>
      </c>
      <c r="AP22" s="47" t="str">
        <f>IF((AT!AP22+BE!AP22+BG!AP22+HR!AP22+CY!AP22+CZ!AP22+DK!AP22+EE!AP22+FI!AP22+FR!AP22+DE!AP22+GR!AP22+HU!AP22+IE!AP22+IT!AP22+LV!AP22+LT!AP22+LU!AP22+MT!AP22+NL!AP22+PL!AP22+PT!AP22+RO!AP22+SK!AP22+SI!AP22+ES!AP22+SE!AP22+UK!AP22+CH!AP22)=0," ",AT!AP22+BE!AP22+BG!AP22+HR!AP22+CY!AP22+CZ!AP22+DK!AP22+EE!AP22+FI!AP22+FR!AP22+DE!AP22+GR!AP22+HU!AP22+IE!AP22+IT!AP22+LV!AP22+LT!AP22+LU!AP22+MT!AP22+NL!AP22+PL!AP22+PT!AP22+RO!AP22+SK!AP22+SI!AP22+ES!AP22+SE!AP22+UK!AP22)</f>
        <v xml:space="preserve"> </v>
      </c>
      <c r="AQ22" s="47" t="str">
        <f>IF((AT!AQ22+BE!AQ22+BG!AQ22+HR!AQ22+CY!AQ22+CZ!AQ22+DK!AQ22+EE!AQ22+FI!AQ22+FR!AQ22+DE!AQ22+GR!AQ22+HU!AQ22+IE!AQ22+IT!AQ22+LV!AQ22+LT!AQ22+LU!AQ22+MT!AQ22+NL!AQ22+PL!AQ22+PT!AQ22+RO!AQ22+SK!AQ22+SI!AQ22+ES!AQ22+SE!AQ22+UK!AQ22+CH!AQ22)=0," ",AT!AQ22+BE!AQ22+BG!AQ22+HR!AQ22+CY!AQ22+CZ!AQ22+DK!AQ22+EE!AQ22+FI!AQ22+FR!AQ22+DE!AQ22+GR!AQ22+HU!AQ22+IE!AQ22+IT!AQ22+LV!AQ22+LT!AQ22+LU!AQ22+MT!AQ22+NL!AQ22+PL!AQ22+PT!AQ22+RO!AQ22+SK!AQ22+SI!AQ22+ES!AQ22+SE!AQ22+UK!AQ22)</f>
        <v xml:space="preserve"> </v>
      </c>
      <c r="AR22" s="47" t="str">
        <f>IF((AT!AR22+BE!AR22+BG!AR22+HR!AR22+CY!AR22+CZ!AR22+DK!AR22+EE!AR22+FI!AR22+FR!AR22+DE!AR22+GR!AR22+HU!AR22+IE!AR22+IT!AR22+LV!AR22+LT!AR22+LU!AR22+MT!AR22+NL!AR22+PL!AR22+PT!AR22+RO!AR22+SK!AR22+SI!AR22+ES!AR22+SE!AR22+UK!AR22+CH!AR22)=0," ",AT!AR22+BE!AR22+BG!AR22+HR!AR22+CY!AR22+CZ!AR22+DK!AR22+EE!AR22+FI!AR22+FR!AR22+DE!AR22+GR!AR22+HU!AR22+IE!AR22+IT!AR22+LV!AR22+LT!AR22+LU!AR22+MT!AR22+NL!AR22+PL!AR22+PT!AR22+RO!AR22+SK!AR22+SI!AR22+ES!AR22+SE!AR22+UK!AR22)</f>
        <v xml:space="preserve"> </v>
      </c>
      <c r="AS22" s="47" t="str">
        <f>IF((AT!AS22+BE!AS22+BG!AS22+HR!AS22+CY!AS22+CZ!AS22+DK!AS22+EE!AS22+FI!AS22+FR!AS22+DE!AS22+GR!AS22+HU!AS22+IE!AS22+IT!AS22+LV!AS22+LT!AS22+LU!AS22+MT!AS22+NL!AS22+PL!AS22+PT!AS22+RO!AS22+SK!AS22+SI!AS22+ES!AS22+SE!AS22+UK!AS22+CH!AS22)=0," ",AT!AS22+BE!AS22+BG!AS22+HR!AS22+CY!AS22+CZ!AS22+DK!AS22+EE!AS22+FI!AS22+FR!AS22+DE!AS22+GR!AS22+HU!AS22+IE!AS22+IT!AS22+LV!AS22+LT!AS22+LU!AS22+MT!AS22+NL!AS22+PL!AS22+PT!AS22+RO!AS22+SK!AS22+SI!AS22+ES!AS22+SE!AS22+UK!AS22)</f>
        <v xml:space="preserve"> </v>
      </c>
      <c r="AT22" s="47" t="str">
        <f>IF((AT!AT22+BE!AT22+BG!AT22+HR!AT22+CY!AT22+CZ!AT22+DK!AT22+EE!AT22+FI!AT22+FR!AT22+DE!AT22+GR!AT22+HU!AT22+IE!AT22+IT!AT22+LV!AT22+LT!AT22+LU!AT22+MT!AT22+NL!AT22+PL!AT22+PT!AT22+RO!AT22+SK!AT22+SI!AT22+ES!AT22+SE!AT22+UK!AT22+CH!AT22)=0," ",AT!AT22+BE!AT22+BG!AT22+HR!AT22+CY!AT22+CZ!AT22+DK!AT22+EE!AT22+FI!AT22+FR!AT22+DE!AT22+GR!AT22+HU!AT22+IE!AT22+IT!AT22+LV!AT22+LT!AT22+LU!AT22+MT!AT22+NL!AT22+PL!AT22+PT!AT22+RO!AT22+SK!AT22+SI!AT22+ES!AT22+SE!AT22+UK!AT22)</f>
        <v xml:space="preserve"> </v>
      </c>
      <c r="AU22" s="47" t="str">
        <f>IF((AT!AU22+BE!AU22+BG!AU22+HR!AU22+CY!AU22+CZ!AU22+DK!AU22+EE!AU22+FI!AU22+FR!AU22+DE!AU22+GR!AU22+HU!AU22+IE!AU22+IT!AU22+LV!AU22+LT!AU22+LU!AU22+MT!AU22+NL!AU22+PL!AU22+PT!AU22+RO!AU22+SK!AU22+SI!AU22+ES!AU22+SE!AU22+UK!AU22+CH!AU22)=0," ",AT!AU22+BE!AU22+BG!AU22+HR!AU22+CY!AU22+CZ!AU22+DK!AU22+EE!AU22+FI!AU22+FR!AU22+DE!AU22+GR!AU22+HU!AU22+IE!AU22+IT!AU22+LV!AU22+LT!AU22+LU!AU22+MT!AU22+NL!AU22+PL!AU22+PT!AU22+RO!AU22+SK!AU22+SI!AU22+ES!AU22+SE!AU22+UK!AU22)</f>
        <v xml:space="preserve"> </v>
      </c>
      <c r="AV22" s="47"/>
      <c r="AW22" s="47"/>
      <c r="AX22" s="47"/>
      <c r="AY22" s="47"/>
      <c r="AZ22" s="47" t="str">
        <f>IF((AT!AZ22+BE!AZ22+BG!AZ22+HR!AZ22+CY!AZ22+CZ!AZ22+DK!AZ22+EE!AZ22+FI!AZ22+FR!AZ22+DE!AZ22+GR!AZ22+HU!AZ22+IE!AZ22+IT!AZ22+LV!AZ22+LT!AZ22+LU!AZ22+MT!AZ22+NL!AZ22+PL!AZ22+PT!AZ22+RO!AZ22+SK!AZ22+SI!AZ22+ES!AZ22+SE!AZ22+UK!AZ22+CH!AZ22)=0," ",AT!AZ22+BE!AZ22+BG!AZ22+HR!AZ22+CY!AZ22+CZ!AZ22+DK!AZ22+EE!AZ22+FI!AZ22+FR!AZ22+DE!AZ22+GR!AZ22+HU!AZ22+IE!AZ22+IT!AZ22+LV!AZ22+LT!AZ22+LU!AZ22+MT!AZ22+NL!AZ22+PL!AZ22+PT!AZ22+RO!AZ22+SK!AZ22+SI!AZ22+ES!AZ22+SE!AZ22+UK!AZ22)</f>
        <v xml:space="preserve"> </v>
      </c>
      <c r="BA22" s="47" t="str">
        <f>IF((AT!BA22+BE!BA22+BG!BA22+HR!BA22+CY!BA22+CZ!BA22+DK!BA22+EE!BA22+FI!BA22+FR!BA22+DE!BA22+GR!BA22+HU!BA22+IE!BA22+IT!BA22+LV!BA22+LT!BA22+LU!BA22+MT!BA22+NL!BA22+PL!BA22+PT!BA22+RO!BA22+SK!BA22+SI!BA22+ES!BA22+SE!BA22+UK!BA22+CH!BA22)=0," ",AT!BA22+BE!BA22+BG!BA22+HR!BA22+CY!BA22+CZ!BA22+DK!BA22+EE!BA22+FI!BA22+FR!BA22+DE!BA22+GR!BA22+HU!BA22+IE!BA22+IT!BA22+LV!BA22+LT!BA22+LU!BA22+MT!BA22+NL!BA22+PL!BA22+PT!BA22+RO!BA22+SK!BA22+SI!BA22+ES!BA22+SE!BA22+UK!BA22)</f>
        <v xml:space="preserve"> </v>
      </c>
      <c r="BB22" s="47" t="str">
        <f>IF((AT!BB22+BE!BB22+BG!BB22+HR!BB22+CY!BB22+CZ!BB22+DK!BB22+EE!BB22+FI!BB22+FR!BB22+DE!BB22+GR!BB22+HU!BB22+IE!BB22+IT!BB22+LV!BB22+LT!BB22+LU!BB22+MT!BB22+NL!BB22+PL!BB22+PT!BB22+RO!BB22+SK!BB22+SI!BB22+ES!BB22+SE!BB22+UK!BB22+CH!BB22)=0," ",AT!BB22+BE!BB22+BG!BB22+HR!BB22+CY!BB22+CZ!BB22+DK!BB22+EE!BB22+FI!BB22+FR!BB22+DE!BB22+GR!BB22+HU!BB22+IE!BB22+IT!BB22+LV!BB22+LT!BB22+LU!BB22+MT!BB22+NL!BB22+PL!BB22+PT!BB22+RO!BB22+SK!BB22+SI!BB22+ES!BB22+SE!BB22+UK!BB22)</f>
        <v xml:space="preserve"> </v>
      </c>
      <c r="BC22" s="47" t="str">
        <f>IF((AT!BC22+BE!BC22+BG!BC22+HR!BC22+CY!BC22+CZ!BC22+DK!BC22+EE!BC22+FI!BC22+FR!BC22+DE!BC22+GR!BC22+HU!BC22+IE!BC22+IT!BC22+LV!BC22+LT!BC22+LU!BC22+MT!BC22+NL!BC22+PL!BC22+PT!BC22+RO!BC22+SK!BC22+SI!BC22+ES!BC22+SE!BC22+UK!BC22+CH!BC22)=0," ",AT!BC22+BE!BC22+BG!BC22+HR!BC22+CY!BC22+CZ!BC22+DK!BC22+EE!BC22+FI!BC22+FR!BC22+DE!BC22+GR!BC22+HU!BC22+IE!BC22+IT!BC22+LV!BC22+LT!BC22+LU!BC22+MT!BC22+NL!BC22+PL!BC22+PT!BC22+RO!BC22+SK!BC22+SI!BC22+ES!BC22+SE!BC22+UK!BC22)</f>
        <v xml:space="preserve"> </v>
      </c>
      <c r="BD22" s="47" t="str">
        <f>IF((AT!BD22+BE!BD22+BG!BD22+HR!BD22+CY!BD22+CZ!BD22+DK!BD22+EE!BD22+FI!BD22+FR!BD22+DE!BD22+GR!BD22+HU!BD22+IE!BD22+IT!BD22+LV!BD22+LT!BD22+LU!BD22+MT!BD22+NL!BD22+PL!BD22+PT!BD22+RO!BD22+SK!BD22+SI!BD22+ES!BD22+SE!BD22+UK!BD22+CH!BD22)=0," ",AT!BD22+BE!BD22+BG!BD22+HR!BD22+CY!BD22+CZ!BD22+DK!BD22+EE!BD22+FI!BD22+FR!BD22+DE!BD22+GR!BD22+HU!BD22+IE!BD22+IT!BD22+LV!BD22+LT!BD22+LU!BD22+MT!BD22+NL!BD22+PL!BD22+PT!BD22+RO!BD22+SK!BD22+SI!BD22+ES!BD22+SE!BD22+UK!BD22)</f>
        <v xml:space="preserve"> </v>
      </c>
      <c r="BE22" s="47" t="str">
        <f>IF((AT!BE22+BE!BE22+BG!BE22+HR!BE22+CY!BE22+CZ!BE22+DK!BE22+EE!BE22+FI!BE22+FR!BE22+DE!BE22+GR!BE22+HU!BE22+IE!BE22+IT!BE22+LV!BE22+LT!BE22+LU!BE22+MT!BE22+NL!BE22+PL!BE22+PT!BE22+RO!BE22+SK!BE22+SI!BE22+ES!BE22+SE!BE22+UK!BE22+CH!BE22)=0," ",AT!BE22+BE!BE22+BG!BE22+HR!BE22+CY!BE22+CZ!BE22+DK!BE22+EE!BE22+FI!BE22+FR!BE22+DE!BE22+GR!BE22+HU!BE22+IE!BE22+IT!BE22+LV!BE22+LT!BE22+LU!BE22+MT!BE22+NL!BE22+PL!BE22+PT!BE22+RO!BE22+SK!BE22+SI!BE22+ES!BE22+SE!BE22+UK!BE22)</f>
        <v xml:space="preserve"> </v>
      </c>
      <c r="BF22" s="47" t="str">
        <f>IF((AT!BF22+BE!BF22+BG!BF22+HR!BF22+CY!BF22+CZ!BF22+DK!BF22+EE!BF22+FI!BF22+FR!BF22+DE!BF22+GR!BF22+HU!BF22+IE!BF22+IT!BF22+LV!BF22+LT!BF22+LU!BF22+MT!BF22+NL!BF22+PL!BF22+PT!BF22+RO!BF22+SK!BF22+SI!BF22+ES!BF22+SE!BF22+UK!BF22+CH!BF22)=0," ",AT!BF22+BE!BF22+BG!BF22+HR!BF22+CY!BF22+CZ!BF22+DK!BF22+EE!BF22+FI!BF22+FR!BF22+DE!BF22+GR!BF22+HU!BF22+IE!BF22+IT!BF22+LV!BF22+LT!BF22+LU!BF22+MT!BF22+NL!BF22+PL!BF22+PT!BF22+RO!BF22+SK!BF22+SI!BF22+ES!BF22+SE!BF22+UK!BF22)</f>
        <v xml:space="preserve"> </v>
      </c>
      <c r="BG22" s="47" t="str">
        <f>IF((AT!BG22+BE!BG22+BG!BG22+HR!BG22+CY!BG22+CZ!BG22+DK!BG22+EE!BG22+FI!BG22+FR!BG22+DE!BG22+GR!BG22+HU!BG22+IE!BG22+IT!BG22+LV!BG22+LT!BG22+LU!BG22+MT!BG22+NL!BG22+PL!BG22+PT!BG22+RO!BG22+SK!BG22+SI!BG22+ES!BG22+SE!BG22+UK!BG22+CH!BG22)=0," ",AT!BG22+BE!BG22+BG!BG22+HR!BG22+CY!BG22+CZ!BG22+DK!BG22+EE!BG22+FI!BG22+FR!BG22+DE!BG22+GR!BG22+HU!BG22+IE!BG22+IT!BG22+LV!BG22+LT!BG22+LU!BG22+MT!BG22+NL!BG22+PL!BG22+PT!BG22+RO!BG22+SK!BG22+SI!BG22+ES!BG22+SE!BG22+UK!BG22)</f>
        <v xml:space="preserve"> </v>
      </c>
      <c r="BH22" s="47"/>
      <c r="BI22" s="47"/>
      <c r="BJ22" s="47"/>
      <c r="BK22" s="47"/>
      <c r="BL22" s="47" t="str">
        <f>IF((AT!BL22+BE!BL22+BG!BL22+HR!BL22+CY!BL22+CZ!BL22+DK!BL22+EE!BL22+FI!BL22+FR!BL22+DE!BL22+GR!BL22+HU!BL22+IE!BL22+IT!BL22+LV!BL22+LT!BL22+LU!BL22+MT!BL22+NL!BL22+PL!BL22+PT!BL22+RO!BL22+SK!BL22+SI!BL22+ES!BL22+SE!BL22+UK!BL22+CH!BL22)=0," ",AT!BL22+BE!BL22+BG!BL22+HR!BL22+CY!BL22+CZ!BL22+DK!BL22+EE!BL22+FI!BL22+FR!BL22+DE!BL22+GR!BL22+HU!BL22+IE!BL22+IT!BL22+LV!BL22+LT!BL22+LU!BL22+MT!BL22+NL!BL22+PL!BL22+PT!BL22+RO!BL22+SK!BL22+SI!BL22+ES!BL22+SE!BL22+UK!BL22)</f>
        <v xml:space="preserve"> </v>
      </c>
      <c r="BM22" s="47" t="str">
        <f>IF((AT!BM22+BE!BM22+BG!BM22+HR!BM22+CY!BM22+CZ!BM22+DK!BM22+EE!BM22+FI!BM22+FR!BM22+DE!BM22+GR!BM22+HU!BM22+IE!BM22+IT!BM22+LV!BM22+LT!BM22+LU!BM22+MT!BM22+NL!BM22+PL!BM22+PT!BM22+RO!BM22+SK!BM22+SI!BM22+ES!BM22+SE!BM22+UK!BM22+CH!BM22)=0," ",AT!BM22+BE!BM22+BG!BM22+HR!BM22+CY!BM22+CZ!BM22+DK!BM22+EE!BM22+FI!BM22+FR!BM22+DE!BM22+GR!BM22+HU!BM22+IE!BM22+IT!BM22+LV!BM22+LT!BM22+LU!BM22+MT!BM22+NL!BM22+PL!BM22+PT!BM22+RO!BM22+SK!BM22+SI!BM22+ES!BM22+SE!BM22+UK!BM22)</f>
        <v xml:space="preserve"> </v>
      </c>
      <c r="BN22" s="47" t="str">
        <f>IF((AT!BN22+BE!BN22+BG!BN22+HR!BN22+CY!BN22+CZ!BN22+DK!BN22+EE!BN22+FI!BN22+FR!BN22+DE!BN22+GR!BN22+HU!BN22+IE!BN22+IT!BN22+LV!BN22+LT!BN22+LU!BN22+MT!BN22+NL!BN22+PL!BN22+PT!BN22+RO!BN22+SK!BN22+SI!BN22+ES!BN22+SE!BN22+UK!BN22+CH!BN22)=0," ",AT!BN22+BE!BN22+BG!BN22+HR!BN22+CY!BN22+CZ!BN22+DK!BN22+EE!BN22+FI!BN22+FR!BN22+DE!BN22+GR!BN22+HU!BN22+IE!BN22+IT!BN22+LV!BN22+LT!BN22+LU!BN22+MT!BN22+NL!BN22+PL!BN22+PT!BN22+RO!BN22+SK!BN22+SI!BN22+ES!BN22+SE!BN22+UK!BN22)</f>
        <v xml:space="preserve"> </v>
      </c>
      <c r="BO22" s="47" t="str">
        <f>IF((AT!BO22+BE!BO22+BG!BO22+HR!BO22+CY!BO22+CZ!BO22+DK!BO22+EE!BO22+FI!BO22+FR!BO22+DE!BO22+GR!BO22+HU!BO22+IE!BO22+IT!BO22+LV!BO22+LT!BO22+LU!BO22+MT!BO22+NL!BO22+PL!BO22+PT!BO22+RO!BO22+SK!BO22+SI!BO22+ES!BO22+SE!BO22+UK!BO22+CH!BO22)=0," ",AT!BO22+BE!BO22+BG!BO22+HR!BO22+CY!BO22+CZ!BO22+DK!BO22+EE!BO22+FI!BO22+FR!BO22+DE!BO22+GR!BO22+HU!BO22+IE!BO22+IT!BO22+LV!BO22+LT!BO22+LU!BO22+MT!BO22+NL!BO22+PL!BO22+PT!BO22+RO!BO22+SK!BO22+SI!BO22+ES!BO22+SE!BO22+UK!BO22)</f>
        <v xml:space="preserve"> </v>
      </c>
      <c r="BP22" s="47" t="str">
        <f>IF((AT!BP22+BE!BP22+BG!BP22+HR!BP22+CY!BP22+CZ!BP22+DK!BP22+EE!BP22+FI!BP22+FR!BP22+DE!BP22+GR!BP22+HU!BP22+IE!BP22+IT!BP22+LV!BP22+LT!BP22+LU!BP22+MT!BP22+NL!BP22+PL!BP22+PT!BP22+RO!BP22+SK!BP22+SI!BP22+ES!BP22+SE!BP22+UK!BP22+CH!BP22)=0," ",AT!BP22+BE!BP22+BG!BP22+HR!BP22+CY!BP22+CZ!BP22+DK!BP22+EE!BP22+FI!BP22+FR!BP22+DE!BP22+GR!BP22+HU!BP22+IE!BP22+IT!BP22+LV!BP22+LT!BP22+LU!BP22+MT!BP22+NL!BP22+PL!BP22+PT!BP22+RO!BP22+SK!BP22+SI!BP22+ES!BP22+SE!BP22+UK!BP22)</f>
        <v xml:space="preserve"> </v>
      </c>
      <c r="BQ22" s="47" t="str">
        <f>IF((AT!BQ22+BE!BQ22+BG!BQ22+HR!BQ22+CY!BQ22+CZ!BQ22+DK!BQ22+EE!BQ22+FI!BQ22+FR!BQ22+DE!BQ22+GR!BQ22+HU!BQ22+IE!BQ22+IT!BQ22+LV!BQ22+LT!BQ22+LU!BQ22+MT!BQ22+NL!BQ22+PL!BQ22+PT!BQ22+RO!BQ22+SK!BQ22+SI!BQ22+ES!BQ22+SE!BQ22+UK!BQ22+CH!BQ22)=0," ",AT!BQ22+BE!BQ22+BG!BQ22+HR!BQ22+CY!BQ22+CZ!BQ22+DK!BQ22+EE!BQ22+FI!BQ22+FR!BQ22+DE!BQ22+GR!BQ22+HU!BQ22+IE!BQ22+IT!BQ22+LV!BQ22+LT!BQ22+LU!BQ22+MT!BQ22+NL!BQ22+PL!BQ22+PT!BQ22+RO!BQ22+SK!BQ22+SI!BQ22+ES!BQ22+SE!BQ22+UK!BQ22)</f>
        <v xml:space="preserve"> </v>
      </c>
      <c r="BR22" s="47" t="str">
        <f>IF((AT!BR22+BE!BR22+BG!BR22+HR!BR22+CY!BR22+CZ!BR22+DK!BR22+EE!BR22+FI!BR22+FR!BR22+DE!BR22+GR!BR22+HU!BR22+IE!BR22+IT!BR22+LV!BR22+LT!BR22+LU!BR22+MT!BR22+NL!BR22+PL!BR22+PT!BR22+RO!BR22+SK!BR22+SI!BR22+ES!BR22+SE!BR22+UK!BR22+CH!BR22)=0," ",AT!BR22+BE!BR22+BG!BR22+HR!BR22+CY!BR22+CZ!BR22+DK!BR22+EE!BR22+FI!BR22+FR!BR22+DE!BR22+GR!BR22+HU!BR22+IE!BR22+IT!BR22+LV!BR22+LT!BR22+LU!BR22+MT!BR22+NL!BR22+PL!BR22+PT!BR22+RO!BR22+SK!BR22+SI!BR22+ES!BR22+SE!BR22+UK!BR22)</f>
        <v xml:space="preserve"> </v>
      </c>
    </row>
    <row r="23" spans="7:70" x14ac:dyDescent="0.25">
      <c r="G23" s="43">
        <v>17</v>
      </c>
      <c r="H23" s="43">
        <v>2019</v>
      </c>
      <c r="I23" s="47" t="str">
        <f>IF((AT!I23+BE!I23+BG!I23+HR!I23+CY!I23+CZ!I23+DK!I23+EE!I23+FI!I23+FR!I23+DE!I23+GR!I23+HU!I23+IE!I23+IT!I23+LV!I23+LT!I23+LU!I23+MT!I23+NL!I23+PL!I23+PT!I23+RO!I23+SK!I23+SI!I23+ES!I23+SE!I23+UK!I23+CH!I23)=0," ",AT!I23+BE!I23+BG!I23+HR!I23+CY!I23+CZ!I23+DK!I23+EE!I23+FI!I23+FR!I23+DE!I23+GR!I23+HU!I23+IE!I23+IT!I23+LV!I23+LT!I23+LU!I23+MT!I23+NL!I23+PL!I23+PT!I23+RO!I23+SK!I23+SI!I23+ES!I23+SE!I23+UK!I23)</f>
        <v xml:space="preserve"> </v>
      </c>
      <c r="J23" s="47" t="str">
        <f>IF((AT!J23+BE!J23+BG!J23+HR!J23+CY!J23+CZ!J23+DK!J23+EE!J23+FI!J23+FR!J23+DE!J23+GR!J23+HU!J23+IE!J23+IT!J23+LV!J23+LT!J23+LU!J23+MT!J23+NL!J23+PL!J23+PT!J23+RO!J23+SK!J23+SI!J23+ES!J23+SE!J23+UK!J23+CH!J23)=0," ",AT!J23+BE!J23+BG!J23+HR!J23+CY!J23+CZ!J23+DK!J23+EE!J23+FI!J23+FR!J23+DE!J23+GR!J23+HU!J23+IE!J23+IT!J23+LV!J23+LT!J23+LU!J23+MT!J23+NL!J23+PL!J23+PT!J23+RO!J23+SK!J23+SI!J23+ES!J23+SE!J23+UK!J23)</f>
        <v xml:space="preserve"> </v>
      </c>
      <c r="K23" s="47" t="str">
        <f>IF((AT!K23+BE!K23+BG!K23+HR!K23+CY!K23+CZ!K23+DK!K23+EE!K23+FI!K23+FR!K23+DE!K23+GR!K23+HU!K23+IE!K23+IT!K23+LV!K23+LT!K23+LU!K23+MT!K23+NL!K23+PL!K23+PT!K23+RO!K23+SK!K23+SI!K23+ES!K23+SE!K23+UK!K23+CH!K23)=0," ",AT!K23+BE!K23+BG!K23+HR!K23+CY!K23+CZ!K23+DK!K23+EE!K23+FI!K23+FR!K23+DE!K23+GR!K23+HU!K23+IE!K23+IT!K23+LV!K23+LT!K23+LU!K23+MT!K23+NL!K23+PL!K23+PT!K23+RO!K23+SK!K23+SI!K23+ES!K23+SE!K23+UK!K23)</f>
        <v xml:space="preserve"> </v>
      </c>
      <c r="L23" s="47" t="e">
        <f t="shared" si="0"/>
        <v>#VALUE!</v>
      </c>
      <c r="M23" s="47" t="str">
        <f>IF((AT!M23+BE!M23+BG!M23+HR!M23+CY!M23+CZ!M23+DK!M23+EE!M23+FI!M23+FR!M23+DE!M23+GR!M23+HU!M23+IE!M23+IT!M23+LV!M23+LT!M23+LU!M23+MT!M23+NL!M23+PL!M23+PT!M23+RO!M23+SK!M23+SI!M23+ES!M23+SE!M23+UK!M23+CH!M23)=0," ",AT!M23+BE!M23+BG!M23+HR!M23+CY!M23+CZ!M23+DK!M23+EE!M23+FI!M23+FR!M23+DE!M23+GR!M23+HU!M23+IE!M23+IT!M23+LV!M23+LT!M23+LU!M23+MT!M23+NL!M23+PL!M23+PT!M23+RO!M23+SK!M23+SI!M23+ES!M23+SE!M23+UK!M23+CH!M23)</f>
        <v xml:space="preserve"> </v>
      </c>
      <c r="N23" s="47" t="str">
        <f>IF((AT!N23+BE!N23+BG!N23+HR!N23+CY!N23+CZ!N23+DK!N23+EE!N23+FI!N23+FR!N23+DE!N23+GR!N23+HU!N23+IE!N23+IT!N23+LV!N23+LT!N23+LU!N23+MT!N23+NL!N23+PL!N23+PT!N23+RO!N23+SK!N23+SI!N23+ES!N23+SE!N23+UK!N23+CH!N23)=0," ",AT!N23+BE!N23+BG!N23+HR!N23+CY!N23+CZ!N23+DK!N23+EE!N23+FI!N23+FR!N23+DE!N23+GR!N23+HU!N23+IE!N23+IT!N23+LV!N23+LT!N23+LU!N23+MT!N23+NL!N23+PL!N23+PT!N23+RO!N23+SK!N23+SI!N23+ES!N23+SE!N23+UK!N23+CH!N23)</f>
        <v xml:space="preserve"> </v>
      </c>
      <c r="O23" s="47" t="str">
        <f>IF((AT!O23+BE!O23+BG!O23+HR!O23+CY!O23+CZ!O23+DK!O23+EE!O23+FI!O23+FR!O23+DE!O23+GR!O23+HU!O23+IE!O23+IT!O23+LV!O23+LT!O23+LU!O23+MT!O23+NL!O23+PL!O23+PT!O23+RO!O23+SK!O23+SI!O23+ES!O23+SE!O23+UK!O23+CH!O23)=0," ",AT!O23+BE!O23+BG!O23+HR!O23+CY!O23+CZ!O23+DK!O23+EE!O23+FI!O23+FR!O23+DE!O23+GR!O23+HU!O23+IE!O23+IT!O23+LV!O23+LT!O23+LU!O23+MT!O23+NL!O23+PL!O23+PT!O23+RO!O23+SK!O23+SI!O23+ES!O23+SE!O23+UK!O23)</f>
        <v xml:space="preserve"> </v>
      </c>
      <c r="P23" s="47" t="str">
        <f>IF((AT!P23+BE!P23+BG!P23+HR!P23+CY!P23+CZ!P23+DK!P23+EE!P23+FI!P23+FR!P23+DE!P23+GR!P23+HU!P23+IE!P23+IT!P23+LV!P23+LT!P23+LU!P23+MT!P23+NL!P23+PL!P23+PT!P23+RO!P23+SK!P23+SI!P23+ES!P23+SE!P23+UK!P23+CH!P23)=0," ",AT!P23+BE!P23+BG!P23+HR!P23+CY!P23+CZ!P23+DK!P23+EE!P23+FI!P23+FR!P23+DE!P23+GR!P23+HU!P23+IE!P23+IT!P23+LV!P23+LT!P23+LU!P23+MT!P23+NL!P23+PL!P23+PT!P23+RO!P23+SK!P23+SI!P23+ES!P23+SE!P23+UK!P23)</f>
        <v xml:space="preserve"> </v>
      </c>
      <c r="Q23" s="47" t="str">
        <f>IF((AT!Q23+BE!Q23+BG!Q23+HR!Q23+CY!Q23+CZ!Q23+DK!Q23+EE!Q23+FI!Q23+FR!Q23+DE!Q23+GR!Q23+HU!Q23+IE!Q23+IT!Q23+LV!Q23+LT!Q23+LU!Q23+MT!Q23+NL!Q23+PL!Q23+PT!Q23+RO!Q23+SK!Q23+SI!Q23+ES!Q23+SE!Q23+UK!Q23+CH!Q23)=0," ",AT!Q23+BE!Q23+BG!Q23+HR!Q23+CY!Q23+CZ!Q23+DK!Q23+EE!Q23+FI!Q23+FR!Q23+DE!Q23+GR!Q23+HU!Q23+IE!Q23+IT!Q23+LV!Q23+LT!Q23+LU!Q23+MT!Q23+NL!Q23+PL!Q23+PT!Q23+RO!Q23+SK!Q23+SI!Q23+ES!Q23+SE!Q23+UK!Q23)</f>
        <v xml:space="preserve"> </v>
      </c>
      <c r="R23" s="47" t="str">
        <f>IF((AT!R23+BE!R23+BG!R23+HR!R23+CY!R23+CZ!R23+DK!R23+EE!R23+FI!R23+FR!R23+DE!R23+GR!R23+HU!R23+IE!R23+IT!R23+LV!R23+LT!R23+LU!R23+MT!R23+NL!R23+PL!R23+PT!R23+RO!R23+SK!R23+SI!R23+ES!R23+SE!R23+UK!R23+CH!R23)=0," ",AT!R23+BE!R23+BG!R23+HR!R23+CY!R23+CZ!R23+DK!R23+EE!R23+FI!R23+FR!R23+DE!R23+GR!R23+HU!R23+IE!R23+IT!R23+LV!R23+LT!R23+LU!R23+MT!R23+NL!R23+PL!R23+PT!R23+RO!R23+SK!R23+SI!R23+ES!R23+SE!R23+UK!R23)</f>
        <v xml:space="preserve"> </v>
      </c>
      <c r="S23" s="47" t="str">
        <f>IF((AT!S23+BE!S23+BG!S23+HR!S23+CY!S23+CZ!S23+DK!S23+EE!S23+FI!S23+FR!S23+DE!S23+GR!S23+HU!S23+IE!S23+IT!S23+LV!S23+LT!S23+LU!S23+MT!S23+NL!S23+PL!S23+PT!S23+RO!S23+SK!S23+SI!S23+ES!S23+SE!S23+UK!S23+CH!S23)=0," ",AT!S23+BE!S23+BG!S23+HR!S23+CY!S23+CZ!S23+DK!S23+EE!S23+FI!S23+FR!S23+DE!S23+GR!S23+HU!S23+IE!S23+IT!S23+LV!S23+LT!S23+LU!S23+MT!S23+NL!S23+PL!S23+PT!S23+RO!S23+SK!S23+SI!S23+ES!S23+SE!S23+UK!S23)</f>
        <v xml:space="preserve"> </v>
      </c>
      <c r="T23" s="47" t="str">
        <f>IF((AT!T23+BE!T23+BG!T23+HR!T23+CY!T23+CZ!T23+DK!T23+EE!T23+FI!T23+FR!T23+DE!T23+GR!T23+HU!T23+IE!T23+IT!T23+LV!T23+LT!T23+LU!T23+MT!T23+NL!T23+PL!T23+PT!T23+RO!T23+SK!T23+SI!T23+ES!T23+SE!T23+UK!T23+CH!T23)=0," ",AT!T23+BE!T23+BG!T23+HR!T23+CY!T23+CZ!T23+DK!T23+EE!T23+FI!T23+FR!T23+DE!T23+GR!T23+HU!T23+IE!T23+IT!T23+LV!T23+LT!T23+LU!T23+MT!T23+NL!T23+PL!T23+PT!T23+RO!T23+SK!T23+SI!T23+ES!T23+SE!T23+UK!T23)</f>
        <v xml:space="preserve"> </v>
      </c>
      <c r="U23" s="47" t="str">
        <f>IF((AT!U23+BE!U23+BG!U23+HR!U23+CY!U23+CZ!U23+DK!U23+EE!U23+FI!U23+FR!U23+DE!U23+GR!U23+HU!U23+IE!U23+IT!U23+LV!U23+LT!U23+LU!U23+MT!U23+NL!U23+PL!U23+PT!U23+RO!U23+SK!U23+SI!U23+ES!U23+SE!U23+UK!U23+CH!U23)=0," ",AT!U23+BE!U23+BG!U23+HR!U23+CY!U23+CZ!U23+DK!U23+EE!U23+FI!U23+FR!U23+DE!U23+GR!U23+HU!U23+IE!U23+IT!U23+LV!U23+LT!U23+LU!U23+MT!U23+NL!U23+PL!U23+PT!U23+RO!U23+SK!U23+SI!U23+ES!U23+SE!U23+UK!U23)</f>
        <v xml:space="preserve"> </v>
      </c>
      <c r="V23" s="47" t="str">
        <f>IF((AT!V23+BE!V23+BG!V23+HR!V23+CY!V23+CZ!V23+DK!V23+EE!V23+FI!V23+FR!V23+DE!V23+GR!V23+HU!V23+IE!V23+IT!V23+LV!V23+LT!V23+LU!V23+MT!V23+NL!V23+PL!V23+PT!V23+RO!V23+SK!V23+SI!V23+ES!V23+SE!V23+UK!V23+CH!V23)=0," ",AT!V23+BE!V23+BG!V23+HR!V23+CY!V23+CZ!V23+DK!V23+EE!V23+FI!V23+FR!V23+DE!V23+GR!V23+HU!V23+IE!V23+IT!V23+LV!V23+LT!V23+LU!V23+MT!V23+NL!V23+PL!V23+PT!V23+RO!V23+SK!V23+SI!V23+ES!V23+SE!V23+UK!V23)</f>
        <v xml:space="preserve"> </v>
      </c>
      <c r="W23" s="47" t="str">
        <f>IF((AT!W23+BE!W23+BG!W23+HR!W23+CY!W23+CZ!W23+DK!W23+EE!W23+FI!W23+FR!W23+DE!W23+GR!W23+HU!W23+IE!W23+IT!W23+LV!W23+LT!W23+LU!W23+MT!W23+NL!W23+PL!W23+PT!W23+RO!W23+SK!W23+SI!W23+ES!W23+SE!W23+UK!W23+CH!W23)=0," ",AT!W23+BE!W23+BG!W23+HR!W23+CY!W23+CZ!W23+DK!W23+EE!W23+FI!W23+FR!W23+DE!W23+GR!W23+HU!W23+IE!W23+IT!W23+LV!W23+LT!W23+LU!W23+MT!W23+NL!W23+PL!W23+PT!W23+RO!W23+SK!W23+SI!W23+ES!W23+SE!W23+UK!W23)</f>
        <v xml:space="preserve"> </v>
      </c>
      <c r="X23" s="47" t="str">
        <f>IF((AT!X23+BE!X23+BG!X23+HR!X23+CY!X23+CZ!X23+DK!X23+EE!X23+FI!X23+FR!X23+DE!X23+GR!X23+HU!X23+IE!X23+IT!X23+LV!X23+LT!X23+LU!X23+MT!X23+NL!X23+PL!X23+PT!X23+RO!X23+SK!X23+SI!X23+ES!X23+SE!X23+UK!X23+CH!X23)=0," ",AT!X23+BE!X23+BG!X23+HR!X23+CY!X23+CZ!X23+DK!X23+EE!X23+FI!X23+FR!X23+DE!X23+GR!X23+HU!X23+IE!X23+IT!X23+LV!X23+LT!X23+LU!X23+MT!X23+NL!X23+PL!X23+PT!X23+RO!X23+SK!X23+SI!X23+ES!X23+SE!X23+UK!X23)</f>
        <v xml:space="preserve"> </v>
      </c>
      <c r="Y23" s="47" t="str">
        <f>IF((AT!Y23+BE!Y23+BG!Y23+HR!Y23+CY!Y23+CZ!Y23+DK!Y23+EE!Y23+FI!Y23+FR!Y23+DE!Y23+GR!Y23+HU!Y23+IE!Y23+IT!Y23+LV!Y23+LT!Y23+LU!Y23+MT!Y23+NL!Y23+PL!Y23+PT!Y23+RO!Y23+SK!Y23+SI!Y23+ES!Y23+SE!Y23+UK!Y23+CH!Y23)=0," ",AT!Y23+BE!Y23+BG!Y23+HR!Y23+CY!Y23+CZ!Y23+DK!Y23+EE!Y23+FI!Y23+FR!Y23+DE!Y23+GR!Y23+HU!Y23+IE!Y23+IT!Y23+LV!Y23+LT!Y23+LU!Y23+MT!Y23+NL!Y23+PL!Y23+PT!Y23+RO!Y23+SK!Y23+SI!Y23+ES!Y23+SE!Y23+UK!Y23)</f>
        <v xml:space="preserve"> </v>
      </c>
      <c r="Z23" s="47" t="str">
        <f>IF((AT!Z23+BE!Z23+BG!Z23+HR!Z23+CY!Z23+CZ!Z23+DK!Z23+EE!Z23+FI!Z23+FR!Z23+DE!Z23+GR!Z23+HU!Z23+IE!Z23+IT!Z23+LV!Z23+LT!Z23+LU!Z23+MT!Z23+NL!Z23+PL!Z23+PT!Z23+RO!Z23+SK!Z23+SI!Z23+ES!Z23+SE!Z23+UK!Z23+CH!Z23)=0," ",AT!Z23+BE!Z23+BG!Z23+HR!Z23+CY!Z23+CZ!Z23+DK!Z23+EE!Z23+FI!Z23+FR!Z23+DE!Z23+GR!Z23+HU!Z23+IE!Z23+IT!Z23+LV!Z23+LT!Z23+LU!Z23+MT!Z23+NL!Z23+PL!Z23+PT!Z23+RO!Z23+SK!Z23+SI!Z23+ES!Z23+SE!Z23+UK!Z23)</f>
        <v xml:space="preserve"> </v>
      </c>
      <c r="AA23" s="47" t="str">
        <f>IF((AT!AA23+BE!AA23+BG!AA23+HR!AA23+CY!AA23+CZ!AA23+DK!AA23+EE!AA23+FI!AA23+FR!AA23+DE!AA23+GR!AA23+HU!AA23+IE!AA23+IT!AA23+LV!AA23+LT!AA23+LU!AA23+MT!AA23+NL!AA23+PL!AA23+PT!AA23+RO!AA23+SK!AA23+SI!AA23+ES!AA23+SE!AA23+UK!AA23+CH!AA23)=0," ",AT!AA23+BE!AA23+BG!AA23+HR!AA23+CY!AA23+CZ!AA23+DK!AA23+EE!AA23+FI!AA23+FR!AA23+DE!AA23+GR!AA23+HU!AA23+IE!AA23+IT!AA23+LV!AA23+LT!AA23+LU!AA23+MT!AA23+NL!AA23+PL!AA23+PT!AA23+RO!AA23+SK!AA23+SI!AA23+ES!AA23+SE!AA23+UK!AA23)</f>
        <v xml:space="preserve"> </v>
      </c>
      <c r="AB23" s="47" t="str">
        <f>IF((AT!AB23+BE!AB23+BG!AB23+HR!AB23+CY!AB23+CZ!AB23+DK!AB23+EE!AB23+FI!AB23+FR!AB23+DE!AB23+GR!AB23+HU!AB23+IE!AB23+IT!AB23+LV!AB23+LT!AB23+LU!AB23+MT!AB23+NL!AB23+PL!AB23+PT!AB23+RO!AB23+SK!AB23+SI!AB23+ES!AB23+SE!AB23+UK!AB23+CH!AB23)=0," ",AT!AB23+BE!AB23+BG!AB23+HR!AB23+CY!AB23+CZ!AB23+DK!AB23+EE!AB23+FI!AB23+FR!AB23+DE!AB23+GR!AB23+HU!AB23+IE!AB23+IT!AB23+LV!AB23+LT!AB23+LU!AB23+MT!AB23+NL!AB23+PL!AB23+PT!AB23+RO!AB23+SK!AB23+SI!AB23+ES!AB23+SE!AB23+UK!AB23)</f>
        <v xml:space="preserve"> </v>
      </c>
      <c r="AC23" s="47" t="str">
        <f>IF((AT!AC23+BE!AC23+BG!AC23+HR!AC23+CY!AC23+CZ!AC23+DK!AC23+EE!AC23+FI!AC23+FR!AC23+DE!AC23+GR!AC23+HU!AC23+IE!AC23+IT!AC23+LV!AC23+LT!AC23+LU!AC23+MT!AC23+NL!AC23+PL!AC23+PT!AC23+RO!AC23+SK!AC23+SI!AC23+ES!AC23+SE!AC23+UK!AC23+CH!AC23)=0," ",AT!AC23+BE!AC23+BG!AC23+HR!AC23+CY!AC23+CZ!AC23+DK!AC23+EE!AC23+FI!AC23+FR!AC23+DE!AC23+GR!AC23+HU!AC23+IE!AC23+IT!AC23+LV!AC23+LT!AC23+LU!AC23+MT!AC23+NL!AC23+PL!AC23+PT!AC23+RO!AC23+SK!AC23+SI!AC23+ES!AC23+SE!AC23+UK!AC23)</f>
        <v xml:space="preserve"> </v>
      </c>
      <c r="AD23" s="47" t="str">
        <f>IF((AT!AD23+BE!AD23+BG!AD23+HR!AD23+CY!AD23+CZ!AD23+DK!AD23+EE!AD23+FI!AD23+FR!AD23+DE!AD23+GR!AD23+HU!AD23+IE!AD23+IT!AD23+LV!AD23+LT!AD23+LU!AD23+MT!AD23+NL!AD23+PL!AD23+PT!AD23+RO!AD23+SK!AD23+SI!AD23+ES!AD23+SE!AD23+UK!AD23+CH!AD23)=0," ",AT!AD23+BE!AD23+BG!AD23+HR!AD23+CY!AD23+CZ!AD23+DK!AD23+EE!AD23+FI!AD23+FR!AD23+DE!AD23+GR!AD23+HU!AD23+IE!AD23+IT!AD23+LV!AD23+LT!AD23+LU!AD23+MT!AD23+NL!AD23+PL!AD23+PT!AD23+RO!AD23+SK!AD23+SI!AD23+ES!AD23+SE!AD23+UK!AD23)</f>
        <v xml:space="preserve"> </v>
      </c>
      <c r="AE23" s="47" t="str">
        <f>IF((AT!AE23+BE!AE23+BG!AE23+HR!AE23+CY!AE23+CZ!AE23+DK!AE23+EE!AE23+FI!AE23+FR!AE23+DE!AE23+GR!AE23+HU!AE23+IE!AE23+IT!AE23+LV!AE23+LT!AE23+LU!AE23+MT!AE23+NL!AE23+PL!AE23+PT!AE23+RO!AE23+SK!AE23+SI!AE23+ES!AE23+SE!AE23+UK!AE23+CH!AE23)=0," ",AT!AE23+BE!AE23+BG!AE23+HR!AE23+CY!AE23+CZ!AE23+DK!AE23+EE!AE23+FI!AE23+FR!AE23+DE!AE23+GR!AE23+HU!AE23+IE!AE23+IT!AE23+LV!AE23+LT!AE23+LU!AE23+MT!AE23+NL!AE23+PL!AE23+PT!AE23+RO!AE23+SK!AE23+SI!AE23+ES!AE23+SE!AE23+UK!AE23)</f>
        <v xml:space="preserve"> </v>
      </c>
      <c r="AF23" s="47" t="str">
        <f>IF((AT!AF23+BE!AF23+BG!AF23+HR!AF23+CY!AF23+CZ!AF23+DK!AF23+EE!AF23+FI!AF23+FR!AF23+DE!AF23+GR!AF23+HU!AF23+IE!AF23+IT!AF23+LV!AF23+LT!AF23+LU!AF23+MT!AF23+NL!AF23+PL!AF23+PT!AF23+RO!AF23+SK!AF23+SI!AF23+ES!AF23+SE!AF23+UK!AF23+CH!AF23)=0," ",AT!AF23+BE!AF23+BG!AF23+HR!AF23+CY!AF23+CZ!AF23+DK!AF23+EE!AF23+FI!AF23+FR!AF23+DE!AF23+GR!AF23+HU!AF23+IE!AF23+IT!AF23+LV!AF23+LT!AF23+LU!AF23+MT!AF23+NL!AF23+PL!AF23+PT!AF23+RO!AF23+SK!AF23+SI!AF23+ES!AF23+SE!AF23+UK!AF23)</f>
        <v xml:space="preserve"> </v>
      </c>
      <c r="AG23" s="47" t="str">
        <f>IF((AT!AG23+BE!AG23+BG!AG23+HR!AG23+CY!AG23+CZ!AG23+DK!AG23+EE!AG23+FI!AG23+FR!AG23+DE!AG23+GR!AG23+HU!AG23+IE!AG23+IT!AG23+LV!AG23+LT!AG23+LU!AG23+MT!AG23+NL!AG23+PL!AG23+PT!AG23+RO!AG23+SK!AG23+SI!AG23+ES!AG23+SE!AG23+UK!AG23+CH!AG23)=0," ",AT!AG23+BE!AG23+BG!AG23+HR!AG23+CY!AG23+CZ!AG23+DK!AG23+EE!AG23+FI!AG23+FR!AG23+DE!AG23+GR!AG23+HU!AG23+IE!AG23+IT!AG23+LV!AG23+LT!AG23+LU!AG23+MT!AG23+NL!AG23+PL!AG23+PT!AG23+RO!AG23+SK!AG23+SI!AG23+ES!AG23+SE!AG23+UK!AG23)</f>
        <v xml:space="preserve"> </v>
      </c>
      <c r="AH23" s="47" t="str">
        <f>IF((AT!AH23+BE!AH23+BG!AH23+HR!AH23+CY!AH23+CZ!AH23+DK!AH23+EE!AH23+FI!AH23+FR!AH23+DE!AH23+GR!AH23+HU!AH23+IE!AH23+IT!AH23+LV!AH23+LT!AH23+LU!AH23+MT!AH23+NL!AH23+PL!AH23+PT!AH23+RO!AH23+SK!AH23+SI!AH23+ES!AH23+SE!AH23+UK!AH23+CH!AH23)=0," ",AT!AH23+BE!AH23+BG!AH23+HR!AH23+CY!AH23+CZ!AH23+DK!AH23+EE!AH23+FI!AH23+FR!AH23+DE!AH23+GR!AH23+HU!AH23+IE!AH23+IT!AH23+LV!AH23+LT!AH23+LU!AH23+MT!AH23+NL!AH23+PL!AH23+PT!AH23+RO!AH23+SK!AH23+SI!AH23+ES!AH23+SE!AH23+UK!AH23)</f>
        <v xml:space="preserve"> </v>
      </c>
      <c r="AI23" s="47" t="str">
        <f>IF((AT!AI23+BE!AI23+BG!AI23+HR!AI23+CY!AI23+CZ!AI23+DK!AI23+EE!AI23+FI!AI23+FR!AI23+DE!AI23+GR!AI23+HU!AI23+IE!AI23+IT!AI23+LV!AI23+LT!AI23+LU!AI23+MT!AI23+NL!AI23+PL!AI23+PT!AI23+RO!AI23+SK!AI23+SI!AI23+ES!AI23+SE!AI23+UK!AI23+CH!AI23)=0," ",AT!AI23+BE!AI23+BG!AI23+HR!AI23+CY!AI23+CZ!AI23+DK!AI23+EE!AI23+FI!AI23+FR!AI23+DE!AI23+GR!AI23+HU!AI23+IE!AI23+IT!AI23+LV!AI23+LT!AI23+LU!AI23+MT!AI23+NL!AI23+PL!AI23+PT!AI23+RO!AI23+SK!AI23+SI!AI23+ES!AI23+SE!AI23+UK!AI23)</f>
        <v xml:space="preserve"> </v>
      </c>
      <c r="AJ23" s="47" t="str">
        <f>IF((AT!AJ23+BE!AJ23+BG!AJ23+HR!AJ23+CY!AJ23+CZ!AJ23+DK!AJ23+EE!AJ23+FI!AJ23+FR!AJ23+DE!AJ23+GR!AJ23+HU!AJ23+IE!AJ23+IT!AJ23+LV!AJ23+LT!AJ23+LU!AJ23+MT!AJ23+NL!AJ23+PL!AJ23+PT!AJ23+RO!AJ23+SK!AJ23+SI!AJ23+ES!AJ23+SE!AJ23+UK!AJ23+CH!AJ23)=0," ",AT!AJ23+BE!AJ23+BG!AJ23+HR!AJ23+CY!AJ23+CZ!AJ23+DK!AJ23+EE!AJ23+FI!AJ23+FR!AJ23+DE!AJ23+GR!AJ23+HU!AJ23+IE!AJ23+IT!AJ23+LV!AJ23+LT!AJ23+LU!AJ23+MT!AJ23+NL!AJ23+PL!AJ23+PT!AJ23+RO!AJ23+SK!AJ23+SI!AJ23+ES!AJ23+SE!AJ23+UK!AJ23)</f>
        <v xml:space="preserve"> </v>
      </c>
      <c r="AK23" s="47" t="str">
        <f>IF((AT!AK23+BE!AK23+BG!AK23+HR!AK23+CY!AK23+CZ!AK23+DK!AK23+EE!AK23+FI!AK23+FR!AK23+DE!AK23+GR!AK23+HU!AK23+IE!AK23+IT!AK23+LV!AK23+LT!AK23+LU!AK23+MT!AK23+NL!AK23+PL!AK23+PT!AK23+RO!AK23+SK!AK23+SI!AK23+ES!AK23+SE!AK23+UK!AK23+CH!AK23)=0," ",AT!AK23+BE!AK23+BG!AK23+HR!AK23+CY!AK23+CZ!AK23+DK!AK23+EE!AK23+FI!AK23+FR!AK23+DE!AK23+GR!AK23+HU!AK23+IE!AK23+IT!AK23+LV!AK23+LT!AK23+LU!AK23+MT!AK23+NL!AK23+PL!AK23+PT!AK23+RO!AK23+SK!AK23+SI!AK23+ES!AK23+SE!AK23+UK!AK23)</f>
        <v xml:space="preserve"> </v>
      </c>
      <c r="AL23" s="47" t="str">
        <f>IF((AT!AL23+BE!AL23+BG!AL23+HR!AL23+CY!AL23+CZ!AL23+DK!AL23+EE!AL23+FI!AL23+FR!AL23+DE!AL23+GR!AL23+HU!AL23+IE!AL23+IT!AL23+LV!AL23+LT!AL23+LU!AL23+MT!AL23+NL!AL23+PL!AL23+PT!AL23+RO!AL23+SK!AL23+SI!AL23+ES!AL23+SE!AL23+UK!AL23+CH!AL23)=0," ",AT!AL23+BE!AL23+BG!AL23+HR!AL23+CY!AL23+CZ!AL23+DK!AL23+EE!AL23+FI!AL23+FR!AL23+DE!AL23+GR!AL23+HU!AL23+IE!AL23+IT!AL23+LV!AL23+LT!AL23+LU!AL23+MT!AL23+NL!AL23+PL!AL23+PT!AL23+RO!AL23+SK!AL23+SI!AL23+ES!AL23+SE!AL23+UK!AL23)</f>
        <v xml:space="preserve"> </v>
      </c>
      <c r="AM23" s="47" t="str">
        <f>IF((AT!AM23+BE!AM23+BG!AM23+HR!AM23+CY!AM23+CZ!AM23+DK!AM23+EE!AM23+FI!AM23+FR!AM23+DE!AM23+GR!AM23+HU!AM23+IE!AM23+IT!AM23+LV!AM23+LT!AM23+LU!AM23+MT!AM23+NL!AM23+PL!AM23+PT!AM23+RO!AM23+SK!AM23+SI!AM23+ES!AM23+SE!AM23+UK!AM23+CH!AM23)=0," ",AT!AM23+BE!AM23+BG!AM23+HR!AM23+CY!AM23+CZ!AM23+DK!AM23+EE!AM23+FI!AM23+FR!AM23+DE!AM23+GR!AM23+HU!AM23+IE!AM23+IT!AM23+LV!AM23+LT!AM23+LU!AM23+MT!AM23+NL!AM23+PL!AM23+PT!AM23+RO!AM23+SK!AM23+SI!AM23+ES!AM23+SE!AM23+UK!AM23)</f>
        <v xml:space="preserve"> </v>
      </c>
      <c r="AN23" s="47" t="str">
        <f>IF((AT!AN23+BE!AN23+BG!AN23+HR!AN23+CY!AN23+CZ!AN23+DK!AN23+EE!AN23+FI!AN23+FR!AN23+DE!AN23+GR!AN23+HU!AN23+IE!AN23+IT!AN23+LV!AN23+LT!AN23+LU!AN23+MT!AN23+NL!AN23+PL!AN23+PT!AN23+RO!AN23+SK!AN23+SI!AN23+ES!AN23+SE!AN23+UK!AN23+CH!AN23)=0," ",AT!AN23+BE!AN23+BG!AN23+HR!AN23+CY!AN23+CZ!AN23+DK!AN23+EE!AN23+FI!AN23+FR!AN23+DE!AN23+GR!AN23+HU!AN23+IE!AN23+IT!AN23+LV!AN23+LT!AN23+LU!AN23+MT!AN23+NL!AN23+PL!AN23+PT!AN23+RO!AN23+SK!AN23+SI!AN23+ES!AN23+SE!AN23+UK!AN23)</f>
        <v xml:space="preserve"> </v>
      </c>
      <c r="AO23" s="47" t="str">
        <f>IF((AT!AO23+BE!AO23+BG!AO23+HR!AO23+CY!AO23+CZ!AO23+DK!AO23+EE!AO23+FI!AO23+FR!AO23+DE!AO23+GR!AO23+HU!AO23+IE!AO23+IT!AO23+LV!AO23+LT!AO23+LU!AO23+MT!AO23+NL!AO23+PL!AO23+PT!AO23+RO!AO23+SK!AO23+SI!AO23+ES!AO23+SE!AO23+UK!AO23+CH!AO23)=0," ",AT!AO23+BE!AO23+BG!AO23+HR!AO23+CY!AO23+CZ!AO23+DK!AO23+EE!AO23+FI!AO23+FR!AO23+DE!AO23+GR!AO23+HU!AO23+IE!AO23+IT!AO23+LV!AO23+LT!AO23+LU!AO23+MT!AO23+NL!AO23+PL!AO23+PT!AO23+RO!AO23+SK!AO23+SI!AO23+ES!AO23+SE!AO23+UK!AO23)</f>
        <v xml:space="preserve"> </v>
      </c>
      <c r="AP23" s="47" t="str">
        <f>IF((AT!AP23+BE!AP23+BG!AP23+HR!AP23+CY!AP23+CZ!AP23+DK!AP23+EE!AP23+FI!AP23+FR!AP23+DE!AP23+GR!AP23+HU!AP23+IE!AP23+IT!AP23+LV!AP23+LT!AP23+LU!AP23+MT!AP23+NL!AP23+PL!AP23+PT!AP23+RO!AP23+SK!AP23+SI!AP23+ES!AP23+SE!AP23+UK!AP23+CH!AP23)=0," ",AT!AP23+BE!AP23+BG!AP23+HR!AP23+CY!AP23+CZ!AP23+DK!AP23+EE!AP23+FI!AP23+FR!AP23+DE!AP23+GR!AP23+HU!AP23+IE!AP23+IT!AP23+LV!AP23+LT!AP23+LU!AP23+MT!AP23+NL!AP23+PL!AP23+PT!AP23+RO!AP23+SK!AP23+SI!AP23+ES!AP23+SE!AP23+UK!AP23)</f>
        <v xml:space="preserve"> </v>
      </c>
      <c r="AQ23" s="47" t="str">
        <f>IF((AT!AQ23+BE!AQ23+BG!AQ23+HR!AQ23+CY!AQ23+CZ!AQ23+DK!AQ23+EE!AQ23+FI!AQ23+FR!AQ23+DE!AQ23+GR!AQ23+HU!AQ23+IE!AQ23+IT!AQ23+LV!AQ23+LT!AQ23+LU!AQ23+MT!AQ23+NL!AQ23+PL!AQ23+PT!AQ23+RO!AQ23+SK!AQ23+SI!AQ23+ES!AQ23+SE!AQ23+UK!AQ23+CH!AQ23)=0," ",AT!AQ23+BE!AQ23+BG!AQ23+HR!AQ23+CY!AQ23+CZ!AQ23+DK!AQ23+EE!AQ23+FI!AQ23+FR!AQ23+DE!AQ23+GR!AQ23+HU!AQ23+IE!AQ23+IT!AQ23+LV!AQ23+LT!AQ23+LU!AQ23+MT!AQ23+NL!AQ23+PL!AQ23+PT!AQ23+RO!AQ23+SK!AQ23+SI!AQ23+ES!AQ23+SE!AQ23+UK!AQ23)</f>
        <v xml:space="preserve"> </v>
      </c>
      <c r="AR23" s="47" t="str">
        <f>IF((AT!AR23+BE!AR23+BG!AR23+HR!AR23+CY!AR23+CZ!AR23+DK!AR23+EE!AR23+FI!AR23+FR!AR23+DE!AR23+GR!AR23+HU!AR23+IE!AR23+IT!AR23+LV!AR23+LT!AR23+LU!AR23+MT!AR23+NL!AR23+PL!AR23+PT!AR23+RO!AR23+SK!AR23+SI!AR23+ES!AR23+SE!AR23+UK!AR23+CH!AR23)=0," ",AT!AR23+BE!AR23+BG!AR23+HR!AR23+CY!AR23+CZ!AR23+DK!AR23+EE!AR23+FI!AR23+FR!AR23+DE!AR23+GR!AR23+HU!AR23+IE!AR23+IT!AR23+LV!AR23+LT!AR23+LU!AR23+MT!AR23+NL!AR23+PL!AR23+PT!AR23+RO!AR23+SK!AR23+SI!AR23+ES!AR23+SE!AR23+UK!AR23)</f>
        <v xml:space="preserve"> </v>
      </c>
      <c r="AS23" s="47" t="str">
        <f>IF((AT!AS23+BE!AS23+BG!AS23+HR!AS23+CY!AS23+CZ!AS23+DK!AS23+EE!AS23+FI!AS23+FR!AS23+DE!AS23+GR!AS23+HU!AS23+IE!AS23+IT!AS23+LV!AS23+LT!AS23+LU!AS23+MT!AS23+NL!AS23+PL!AS23+PT!AS23+RO!AS23+SK!AS23+SI!AS23+ES!AS23+SE!AS23+UK!AS23+CH!AS23)=0," ",AT!AS23+BE!AS23+BG!AS23+HR!AS23+CY!AS23+CZ!AS23+DK!AS23+EE!AS23+FI!AS23+FR!AS23+DE!AS23+GR!AS23+HU!AS23+IE!AS23+IT!AS23+LV!AS23+LT!AS23+LU!AS23+MT!AS23+NL!AS23+PL!AS23+PT!AS23+RO!AS23+SK!AS23+SI!AS23+ES!AS23+SE!AS23+UK!AS23)</f>
        <v xml:space="preserve"> </v>
      </c>
      <c r="AT23" s="47" t="str">
        <f>IF((AT!AT23+BE!AT23+BG!AT23+HR!AT23+CY!AT23+CZ!AT23+DK!AT23+EE!AT23+FI!AT23+FR!AT23+DE!AT23+GR!AT23+HU!AT23+IE!AT23+IT!AT23+LV!AT23+LT!AT23+LU!AT23+MT!AT23+NL!AT23+PL!AT23+PT!AT23+RO!AT23+SK!AT23+SI!AT23+ES!AT23+SE!AT23+UK!AT23+CH!AT23)=0," ",AT!AT23+BE!AT23+BG!AT23+HR!AT23+CY!AT23+CZ!AT23+DK!AT23+EE!AT23+FI!AT23+FR!AT23+DE!AT23+GR!AT23+HU!AT23+IE!AT23+IT!AT23+LV!AT23+LT!AT23+LU!AT23+MT!AT23+NL!AT23+PL!AT23+PT!AT23+RO!AT23+SK!AT23+SI!AT23+ES!AT23+SE!AT23+UK!AT23)</f>
        <v xml:space="preserve"> </v>
      </c>
      <c r="AU23" s="47" t="str">
        <f>IF((AT!AU23+BE!AU23+BG!AU23+HR!AU23+CY!AU23+CZ!AU23+DK!AU23+EE!AU23+FI!AU23+FR!AU23+DE!AU23+GR!AU23+HU!AU23+IE!AU23+IT!AU23+LV!AU23+LT!AU23+LU!AU23+MT!AU23+NL!AU23+PL!AU23+PT!AU23+RO!AU23+SK!AU23+SI!AU23+ES!AU23+SE!AU23+UK!AU23+CH!AU23)=0," ",AT!AU23+BE!AU23+BG!AU23+HR!AU23+CY!AU23+CZ!AU23+DK!AU23+EE!AU23+FI!AU23+FR!AU23+DE!AU23+GR!AU23+HU!AU23+IE!AU23+IT!AU23+LV!AU23+LT!AU23+LU!AU23+MT!AU23+NL!AU23+PL!AU23+PT!AU23+RO!AU23+SK!AU23+SI!AU23+ES!AU23+SE!AU23+UK!AU23)</f>
        <v xml:space="preserve"> </v>
      </c>
      <c r="AV23" s="47" t="str">
        <f>IF((AT!AV23+BE!AV23+BG!AV23+HR!AV23+CY!AV23+CZ!AV23+DK!AV23+EE!AV23+FI!AV23+FR!AV23+DE!AV23+GR!AV23+HU!AV23+IE!AV23+IT!AV23+LV!AV23+LT!AV23+LU!AV23+MT!AV23+NL!AV23+PL!AV23+PT!AV23+RO!AV23+SK!AV23+SI!AV23+ES!AV23+SE!AV23+UK!AV23+CH!AV23)=0," ",AT!AV23+BE!AV23+BG!AV23+HR!AV23+CY!AV23+CZ!AV23+DK!AV23+EE!AV23+FI!AV23+FR!AV23+DE!AV23+GR!AV23+HU!AV23+IE!AV23+IT!AV23+LV!AV23+LT!AV23+LU!AV23+MT!AV23+NL!AV23+PL!AV23+PT!AV23+RO!AV23+SK!AV23+SI!AV23+ES!AV23+SE!AV23+UK!AV23)</f>
        <v xml:space="preserve"> </v>
      </c>
      <c r="AW23" s="47" t="str">
        <f>IF((AT!AW23+BE!AW23+BG!AW23+HR!AW23+CY!AW23+CZ!AW23+DK!AW23+EE!AW23+FI!AW23+FR!AW23+DE!AW23+GR!AW23+HU!AW23+IE!AW23+IT!AW23+LV!AW23+LT!AW23+LU!AW23+MT!AW23+NL!AW23+PL!AW23+PT!AW23+RO!AW23+SK!AW23+SI!AW23+ES!AW23+SE!AW23+UK!AW23+CH!AW23)=0," ",AT!AW23+BE!AW23+BG!AW23+HR!AW23+CY!AW23+CZ!AW23+DK!AW23+EE!AW23+FI!AW23+FR!AW23+DE!AW23+GR!AW23+HU!AW23+IE!AW23+IT!AW23+LV!AW23+LT!AW23+LU!AW23+MT!AW23+NL!AW23+PL!AW23+PT!AW23+RO!AW23+SK!AW23+SI!AW23+ES!AW23+SE!AW23+UK!AW23)</f>
        <v xml:space="preserve"> </v>
      </c>
      <c r="AX23" s="47" t="str">
        <f>IF((AT!AX23+BE!AX23+BG!AX23+HR!AX23+CY!AX23+CZ!AX23+DK!AX23+EE!AX23+FI!AX23+FR!AX23+DE!AX23+GR!AX23+HU!AX23+IE!AX23+IT!AX23+LV!AX23+LT!AX23+LU!AX23+MT!AX23+NL!AX23+PL!AX23+PT!AX23+RO!AX23+SK!AX23+SI!AX23+ES!AX23+SE!AX23+UK!AX23+CH!AX23)=0," ",AT!AX23+BE!AX23+BG!AX23+HR!AX23+CY!AX23+CZ!AX23+DK!AX23+EE!AX23+FI!AX23+FR!AX23+DE!AX23+GR!AX23+HU!AX23+IE!AX23+IT!AX23+LV!AX23+LT!AX23+LU!AX23+MT!AX23+NL!AX23+PL!AX23+PT!AX23+RO!AX23+SK!AX23+SI!AX23+ES!AX23+SE!AX23+UK!AX23)</f>
        <v xml:space="preserve"> </v>
      </c>
      <c r="AY23" s="47" t="str">
        <f>IF((AT!AY23+BE!AY23+BG!AY23+HR!AY23+CY!AY23+CZ!AY23+DK!AY23+EE!AY23+FI!AY23+FR!AY23+DE!AY23+GR!AY23+HU!AY23+IE!AY23+IT!AY23+LV!AY23+LT!AY23+LU!AY23+MT!AY23+NL!AY23+PL!AY23+PT!AY23+RO!AY23+SK!AY23+SI!AY23+ES!AY23+SE!AY23+UK!AY23+CH!AY23)=0," ",AT!AY23+BE!AY23+BG!AY23+HR!AY23+CY!AY23+CZ!AY23+DK!AY23+EE!AY23+FI!AY23+FR!AY23+DE!AY23+GR!AY23+HU!AY23+IE!AY23+IT!AY23+LV!AY23+LT!AY23+LU!AY23+MT!AY23+NL!AY23+PL!AY23+PT!AY23+RO!AY23+SK!AY23+SI!AY23+ES!AY23+SE!AY23+UK!AY23)</f>
        <v xml:space="preserve"> </v>
      </c>
      <c r="AZ23" s="47" t="str">
        <f>IF((AT!AZ23+BE!AZ23+BG!AZ23+HR!AZ23+CY!AZ23+CZ!AZ23+DK!AZ23+EE!AZ23+FI!AZ23+FR!AZ23+DE!AZ23+GR!AZ23+HU!AZ23+IE!AZ23+IT!AZ23+LV!AZ23+LT!AZ23+LU!AZ23+MT!AZ23+NL!AZ23+PL!AZ23+PT!AZ23+RO!AZ23+SK!AZ23+SI!AZ23+ES!AZ23+SE!AZ23+UK!AZ23+CH!AZ23)=0," ",AT!AZ23+BE!AZ23+BG!AZ23+HR!AZ23+CY!AZ23+CZ!AZ23+DK!AZ23+EE!AZ23+FI!AZ23+FR!AZ23+DE!AZ23+GR!AZ23+HU!AZ23+IE!AZ23+IT!AZ23+LV!AZ23+LT!AZ23+LU!AZ23+MT!AZ23+NL!AZ23+PL!AZ23+PT!AZ23+RO!AZ23+SK!AZ23+SI!AZ23+ES!AZ23+SE!AZ23+UK!AZ23)</f>
        <v xml:space="preserve"> </v>
      </c>
      <c r="BA23" s="47" t="str">
        <f>IF((AT!BA23+BE!BA23+BG!BA23+HR!BA23+CY!BA23+CZ!BA23+DK!BA23+EE!BA23+FI!BA23+FR!BA23+DE!BA23+GR!BA23+HU!BA23+IE!BA23+IT!BA23+LV!BA23+LT!BA23+LU!BA23+MT!BA23+NL!BA23+PL!BA23+PT!BA23+RO!BA23+SK!BA23+SI!BA23+ES!BA23+SE!BA23+UK!BA23+CH!BA23)=0," ",AT!BA23+BE!BA23+BG!BA23+HR!BA23+CY!BA23+CZ!BA23+DK!BA23+EE!BA23+FI!BA23+FR!BA23+DE!BA23+GR!BA23+HU!BA23+IE!BA23+IT!BA23+LV!BA23+LT!BA23+LU!BA23+MT!BA23+NL!BA23+PL!BA23+PT!BA23+RO!BA23+SK!BA23+SI!BA23+ES!BA23+SE!BA23+UK!BA23)</f>
        <v xml:space="preserve"> </v>
      </c>
      <c r="BB23" s="47" t="str">
        <f>IF((AT!BB23+BE!BB23+BG!BB23+HR!BB23+CY!BB23+CZ!BB23+DK!BB23+EE!BB23+FI!BB23+FR!BB23+DE!BB23+GR!BB23+HU!BB23+IE!BB23+IT!BB23+LV!BB23+LT!BB23+LU!BB23+MT!BB23+NL!BB23+PL!BB23+PT!BB23+RO!BB23+SK!BB23+SI!BB23+ES!BB23+SE!BB23+UK!BB23+CH!BB23)=0," ",AT!BB23+BE!BB23+BG!BB23+HR!BB23+CY!BB23+CZ!BB23+DK!BB23+EE!BB23+FI!BB23+FR!BB23+DE!BB23+GR!BB23+HU!BB23+IE!BB23+IT!BB23+LV!BB23+LT!BB23+LU!BB23+MT!BB23+NL!BB23+PL!BB23+PT!BB23+RO!BB23+SK!BB23+SI!BB23+ES!BB23+SE!BB23+UK!BB23)</f>
        <v xml:space="preserve"> </v>
      </c>
      <c r="BC23" s="47" t="str">
        <f>IF((AT!BC23+BE!BC23+BG!BC23+HR!BC23+CY!BC23+CZ!BC23+DK!BC23+EE!BC23+FI!BC23+FR!BC23+DE!BC23+GR!BC23+HU!BC23+IE!BC23+IT!BC23+LV!BC23+LT!BC23+LU!BC23+MT!BC23+NL!BC23+PL!BC23+PT!BC23+RO!BC23+SK!BC23+SI!BC23+ES!BC23+SE!BC23+UK!BC23+CH!BC23)=0," ",AT!BC23+BE!BC23+BG!BC23+HR!BC23+CY!BC23+CZ!BC23+DK!BC23+EE!BC23+FI!BC23+FR!BC23+DE!BC23+GR!BC23+HU!BC23+IE!BC23+IT!BC23+LV!BC23+LT!BC23+LU!BC23+MT!BC23+NL!BC23+PL!BC23+PT!BC23+RO!BC23+SK!BC23+SI!BC23+ES!BC23+SE!BC23+UK!BC23)</f>
        <v xml:space="preserve"> </v>
      </c>
      <c r="BD23" s="47" t="str">
        <f>IF((AT!BD23+BE!BD23+BG!BD23+HR!BD23+CY!BD23+CZ!BD23+DK!BD23+EE!BD23+FI!BD23+FR!BD23+DE!BD23+GR!BD23+HU!BD23+IE!BD23+IT!BD23+LV!BD23+LT!BD23+LU!BD23+MT!BD23+NL!BD23+PL!BD23+PT!BD23+RO!BD23+SK!BD23+SI!BD23+ES!BD23+SE!BD23+UK!BD23+CH!BD23)=0," ",AT!BD23+BE!BD23+BG!BD23+HR!BD23+CY!BD23+CZ!BD23+DK!BD23+EE!BD23+FI!BD23+FR!BD23+DE!BD23+GR!BD23+HU!BD23+IE!BD23+IT!BD23+LV!BD23+LT!BD23+LU!BD23+MT!BD23+NL!BD23+PL!BD23+PT!BD23+RO!BD23+SK!BD23+SI!BD23+ES!BD23+SE!BD23+UK!BD23)</f>
        <v xml:space="preserve"> </v>
      </c>
      <c r="BE23" s="47" t="str">
        <f>IF((AT!BE23+BE!BE23+BG!BE23+HR!BE23+CY!BE23+CZ!BE23+DK!BE23+EE!BE23+FI!BE23+FR!BE23+DE!BE23+GR!BE23+HU!BE23+IE!BE23+IT!BE23+LV!BE23+LT!BE23+LU!BE23+MT!BE23+NL!BE23+PL!BE23+PT!BE23+RO!BE23+SK!BE23+SI!BE23+ES!BE23+SE!BE23+UK!BE23+CH!BE23)=0," ",AT!BE23+BE!BE23+BG!BE23+HR!BE23+CY!BE23+CZ!BE23+DK!BE23+EE!BE23+FI!BE23+FR!BE23+DE!BE23+GR!BE23+HU!BE23+IE!BE23+IT!BE23+LV!BE23+LT!BE23+LU!BE23+MT!BE23+NL!BE23+PL!BE23+PT!BE23+RO!BE23+SK!BE23+SI!BE23+ES!BE23+SE!BE23+UK!BE23)</f>
        <v xml:space="preserve"> </v>
      </c>
      <c r="BF23" s="47" t="str">
        <f>IF((AT!BF23+BE!BF23+BG!BF23+HR!BF23+CY!BF23+CZ!BF23+DK!BF23+EE!BF23+FI!BF23+FR!BF23+DE!BF23+GR!BF23+HU!BF23+IE!BF23+IT!BF23+LV!BF23+LT!BF23+LU!BF23+MT!BF23+NL!BF23+PL!BF23+PT!BF23+RO!BF23+SK!BF23+SI!BF23+ES!BF23+SE!BF23+UK!BF23+CH!BF23)=0," ",AT!BF23+BE!BF23+BG!BF23+HR!BF23+CY!BF23+CZ!BF23+DK!BF23+EE!BF23+FI!BF23+FR!BF23+DE!BF23+GR!BF23+HU!BF23+IE!BF23+IT!BF23+LV!BF23+LT!BF23+LU!BF23+MT!BF23+NL!BF23+PL!BF23+PT!BF23+RO!BF23+SK!BF23+SI!BF23+ES!BF23+SE!BF23+UK!BF23)</f>
        <v xml:space="preserve"> </v>
      </c>
      <c r="BG23" s="47" t="str">
        <f>IF((AT!BG23+BE!BG23+BG!BG23+HR!BG23+CY!BG23+CZ!BG23+DK!BG23+EE!BG23+FI!BG23+FR!BG23+DE!BG23+GR!BG23+HU!BG23+IE!BG23+IT!BG23+LV!BG23+LT!BG23+LU!BG23+MT!BG23+NL!BG23+PL!BG23+PT!BG23+RO!BG23+SK!BG23+SI!BG23+ES!BG23+SE!BG23+UK!BG23+CH!BG23)=0," ",AT!BG23+BE!BG23+BG!BG23+HR!BG23+CY!BG23+CZ!BG23+DK!BG23+EE!BG23+FI!BG23+FR!BG23+DE!BG23+GR!BG23+HU!BG23+IE!BG23+IT!BG23+LV!BG23+LT!BG23+LU!BG23+MT!BG23+NL!BG23+PL!BG23+PT!BG23+RO!BG23+SK!BG23+SI!BG23+ES!BG23+SE!BG23+UK!BG23)</f>
        <v xml:space="preserve"> </v>
      </c>
      <c r="BH23" s="47"/>
      <c r="BI23" s="47"/>
      <c r="BJ23" s="47"/>
      <c r="BK23" s="47"/>
      <c r="BL23" s="47" t="str">
        <f>IF((AT!BL23+BE!BL23+BG!BL23+HR!BL23+CY!BL23+CZ!BL23+DK!BL23+EE!BL23+FI!BL23+FR!BL23+DE!BL23+GR!BL23+HU!BL23+IE!BL23+IT!BL23+LV!BL23+LT!BL23+LU!BL23+MT!BL23+NL!BL23+PL!BL23+PT!BL23+RO!BL23+SK!BL23+SI!BL23+ES!BL23+SE!BL23+UK!BL23+CH!BL23)=0," ",AT!BL23+BE!BL23+BG!BL23+HR!BL23+CY!BL23+CZ!BL23+DK!BL23+EE!BL23+FI!BL23+FR!BL23+DE!BL23+GR!BL23+HU!BL23+IE!BL23+IT!BL23+LV!BL23+LT!BL23+LU!BL23+MT!BL23+NL!BL23+PL!BL23+PT!BL23+RO!BL23+SK!BL23+SI!BL23+ES!BL23+SE!BL23+UK!BL23)</f>
        <v xml:space="preserve"> </v>
      </c>
      <c r="BM23" s="47" t="str">
        <f>IF((AT!BM23+BE!BM23+BG!BM23+HR!BM23+CY!BM23+CZ!BM23+DK!BM23+EE!BM23+FI!BM23+FR!BM23+DE!BM23+GR!BM23+HU!BM23+IE!BM23+IT!BM23+LV!BM23+LT!BM23+LU!BM23+MT!BM23+NL!BM23+PL!BM23+PT!BM23+RO!BM23+SK!BM23+SI!BM23+ES!BM23+SE!BM23+UK!BM23+CH!BM23)=0," ",AT!BM23+BE!BM23+BG!BM23+HR!BM23+CY!BM23+CZ!BM23+DK!BM23+EE!BM23+FI!BM23+FR!BM23+DE!BM23+GR!BM23+HU!BM23+IE!BM23+IT!BM23+LV!BM23+LT!BM23+LU!BM23+MT!BM23+NL!BM23+PL!BM23+PT!BM23+RO!BM23+SK!BM23+SI!BM23+ES!BM23+SE!BM23+UK!BM23)</f>
        <v xml:space="preserve"> </v>
      </c>
      <c r="BN23" s="47" t="str">
        <f>IF((AT!BN23+BE!BN23+BG!BN23+HR!BN23+CY!BN23+CZ!BN23+DK!BN23+EE!BN23+FI!BN23+FR!BN23+DE!BN23+GR!BN23+HU!BN23+IE!BN23+IT!BN23+LV!BN23+LT!BN23+LU!BN23+MT!BN23+NL!BN23+PL!BN23+PT!BN23+RO!BN23+SK!BN23+SI!BN23+ES!BN23+SE!BN23+UK!BN23+CH!BN23)=0," ",AT!BN23+BE!BN23+BG!BN23+HR!BN23+CY!BN23+CZ!BN23+DK!BN23+EE!BN23+FI!BN23+FR!BN23+DE!BN23+GR!BN23+HU!BN23+IE!BN23+IT!BN23+LV!BN23+LT!BN23+LU!BN23+MT!BN23+NL!BN23+PL!BN23+PT!BN23+RO!BN23+SK!BN23+SI!BN23+ES!BN23+SE!BN23+UK!BN23)</f>
        <v xml:space="preserve"> </v>
      </c>
      <c r="BO23" s="47" t="str">
        <f>IF((AT!BO23+BE!BO23+BG!BO23+HR!BO23+CY!BO23+CZ!BO23+DK!BO23+EE!BO23+FI!BO23+FR!BO23+DE!BO23+GR!BO23+HU!BO23+IE!BO23+IT!BO23+LV!BO23+LT!BO23+LU!BO23+MT!BO23+NL!BO23+PL!BO23+PT!BO23+RO!BO23+SK!BO23+SI!BO23+ES!BO23+SE!BO23+UK!BO23+CH!BO23)=0," ",AT!BO23+BE!BO23+BG!BO23+HR!BO23+CY!BO23+CZ!BO23+DK!BO23+EE!BO23+FI!BO23+FR!BO23+DE!BO23+GR!BO23+HU!BO23+IE!BO23+IT!BO23+LV!BO23+LT!BO23+LU!BO23+MT!BO23+NL!BO23+PL!BO23+PT!BO23+RO!BO23+SK!BO23+SI!BO23+ES!BO23+SE!BO23+UK!BO23)</f>
        <v xml:space="preserve"> </v>
      </c>
      <c r="BP23" s="47" t="str">
        <f>IF((AT!BP23+BE!BP23+BG!BP23+HR!BP23+CY!BP23+CZ!BP23+DK!BP23+EE!BP23+FI!BP23+FR!BP23+DE!BP23+GR!BP23+HU!BP23+IE!BP23+IT!BP23+LV!BP23+LT!BP23+LU!BP23+MT!BP23+NL!BP23+PL!BP23+PT!BP23+RO!BP23+SK!BP23+SI!BP23+ES!BP23+SE!BP23+UK!BP23+CH!BP23)=0," ",AT!BP23+BE!BP23+BG!BP23+HR!BP23+CY!BP23+CZ!BP23+DK!BP23+EE!BP23+FI!BP23+FR!BP23+DE!BP23+GR!BP23+HU!BP23+IE!BP23+IT!BP23+LV!BP23+LT!BP23+LU!BP23+MT!BP23+NL!BP23+PL!BP23+PT!BP23+RO!BP23+SK!BP23+SI!BP23+ES!BP23+SE!BP23+UK!BP23)</f>
        <v xml:space="preserve"> </v>
      </c>
      <c r="BQ23" s="47" t="str">
        <f>IF((AT!BQ23+BE!BQ23+BG!BQ23+HR!BQ23+CY!BQ23+CZ!BQ23+DK!BQ23+EE!BQ23+FI!BQ23+FR!BQ23+DE!BQ23+GR!BQ23+HU!BQ23+IE!BQ23+IT!BQ23+LV!BQ23+LT!BQ23+LU!BQ23+MT!BQ23+NL!BQ23+PL!BQ23+PT!BQ23+RO!BQ23+SK!BQ23+SI!BQ23+ES!BQ23+SE!BQ23+UK!BQ23+CH!BQ23)=0," ",AT!BQ23+BE!BQ23+BG!BQ23+HR!BQ23+CY!BQ23+CZ!BQ23+DK!BQ23+EE!BQ23+FI!BQ23+FR!BQ23+DE!BQ23+GR!BQ23+HU!BQ23+IE!BQ23+IT!BQ23+LV!BQ23+LT!BQ23+LU!BQ23+MT!BQ23+NL!BQ23+PL!BQ23+PT!BQ23+RO!BQ23+SK!BQ23+SI!BQ23+ES!BQ23+SE!BQ23+UK!BQ23)</f>
        <v xml:space="preserve"> </v>
      </c>
      <c r="BR23" s="47" t="str">
        <f>IF((AT!BR23+BE!BR23+BG!BR23+HR!BR23+CY!BR23+CZ!BR23+DK!BR23+EE!BR23+FI!BR23+FR!BR23+DE!BR23+GR!BR23+HU!BR23+IE!BR23+IT!BR23+LV!BR23+LT!BR23+LU!BR23+MT!BR23+NL!BR23+PL!BR23+PT!BR23+RO!BR23+SK!BR23+SI!BR23+ES!BR23+SE!BR23+UK!BR23+CH!BR23)=0," ",AT!BR23+BE!BR23+BG!BR23+HR!BR23+CY!BR23+CZ!BR23+DK!BR23+EE!BR23+FI!BR23+FR!BR23+DE!BR23+GR!BR23+HU!BR23+IE!BR23+IT!BR23+LV!BR23+LT!BR23+LU!BR23+MT!BR23+NL!BR23+PL!BR23+PT!BR23+RO!BR23+SK!BR23+SI!BR23+ES!BR23+SE!BR23+UK!BR23)</f>
        <v xml:space="preserve"> </v>
      </c>
    </row>
    <row r="24" spans="7:70" x14ac:dyDescent="0.25">
      <c r="G24" s="43">
        <v>18</v>
      </c>
      <c r="H24" s="43">
        <v>2020</v>
      </c>
      <c r="I24" s="47" t="str">
        <f>IF((AT!I24+BE!I24+BG!I24+HR!I24+CY!I24+CZ!I24+DK!I24+EE!I24+FI!I24+FR!I24+DE!I24+GR!I24+HU!I24+IE!I24+IT!I24+LV!I24+LT!I24+LU!I24+MT!I24+NL!I24+PL!I24+PT!I24+RO!I24+SK!I24+SI!I24+ES!I24+SE!I24+UK!I24+CH!I24)=0," ",AT!I24+BE!I24+BG!I24+HR!I24+CY!I24+CZ!I24+DK!I24+EE!I24+FI!I24+FR!I24+DE!I24+GR!I24+HU!I24+IE!I24+IT!I24+LV!I24+LT!I24+LU!I24+MT!I24+NL!I24+PL!I24+PT!I24+RO!I24+SK!I24+SI!I24+ES!I24+SE!I24+UK!I24)</f>
        <v xml:space="preserve"> </v>
      </c>
      <c r="J24" s="47" t="str">
        <f>IF((AT!J24+BE!J24+BG!J24+HR!J24+CY!J24+CZ!J24+DK!J24+EE!J24+FI!J24+FR!J24+DE!J24+GR!J24+HU!J24+IE!J24+IT!J24+LV!J24+LT!J24+LU!J24+MT!J24+NL!J24+PL!J24+PT!J24+RO!J24+SK!J24+SI!J24+ES!J24+SE!J24+UK!J24+CH!J24)=0," ",AT!J24+BE!J24+BG!J24+HR!J24+CY!J24+CZ!J24+DK!J24+EE!J24+FI!J24+FR!J24+DE!J24+GR!J24+HU!J24+IE!J24+IT!J24+LV!J24+LT!J24+LU!J24+MT!J24+NL!J24+PL!J24+PT!J24+RO!J24+SK!J24+SI!J24+ES!J24+SE!J24+UK!J24)</f>
        <v xml:space="preserve"> </v>
      </c>
      <c r="K24" s="47" t="str">
        <f>IF((AT!K24+BE!K24+BG!K24+HR!K24+CY!K24+CZ!K24+DK!K24+EE!K24+FI!K24+FR!K24+DE!K24+GR!K24+HU!K24+IE!K24+IT!K24+LV!K24+LT!K24+LU!K24+MT!K24+NL!K24+PL!K24+PT!K24+RO!K24+SK!K24+SI!K24+ES!K24+SE!K24+UK!K24+CH!K24)=0," ",AT!K24+BE!K24+BG!K24+HR!K24+CY!K24+CZ!K24+DK!K24+EE!K24+FI!K24+FR!K24+DE!K24+GR!K24+HU!K24+IE!K24+IT!K24+LV!K24+LT!K24+LU!K24+MT!K24+NL!K24+PL!K24+PT!K24+RO!K24+SK!K24+SI!K24+ES!K24+SE!K24+UK!K24)</f>
        <v xml:space="preserve"> </v>
      </c>
      <c r="L24" s="47" t="e">
        <f t="shared" si="0"/>
        <v>#VALUE!</v>
      </c>
      <c r="M24" s="47" t="str">
        <f>IF((AT!M24+BE!M24+BG!M24+HR!M24+CY!M24+CZ!M24+DK!M24+EE!M24+FI!M24+FR!M24+DE!M24+GR!M24+HU!M24+IE!M24+IT!M24+LV!M24+LT!M24+LU!M24+MT!M24+NL!M24+PL!M24+PT!M24+RO!M24+SK!M24+SI!M24+ES!M24+SE!M24+UK!M24+CH!M24)=0," ",AT!M24+BE!M24+BG!M24+HR!M24+CY!M24+CZ!M24+DK!M24+EE!M24+FI!M24+FR!M24+DE!M24+GR!M24+HU!M24+IE!M24+IT!M24+LV!M24+LT!M24+LU!M24+MT!M24+NL!M24+PL!M24+PT!M24+RO!M24+SK!M24+SI!M24+ES!M24+SE!M24+UK!M24+CH!M24)</f>
        <v xml:space="preserve"> </v>
      </c>
      <c r="N24" s="47" t="str">
        <f>IF((AT!N24+BE!N24+BG!N24+HR!N24+CY!N24+CZ!N24+DK!N24+EE!N24+FI!N24+FR!N24+DE!N24+GR!N24+HU!N24+IE!N24+IT!N24+LV!N24+LT!N24+LU!N24+MT!N24+NL!N24+PL!N24+PT!N24+RO!N24+SK!N24+SI!N24+ES!N24+SE!N24+UK!N24+CH!N24)=0," ",AT!N24+BE!N24+BG!N24+HR!N24+CY!N24+CZ!N24+DK!N24+EE!N24+FI!N24+FR!N24+DE!N24+GR!N24+HU!N24+IE!N24+IT!N24+LV!N24+LT!N24+LU!N24+MT!N24+NL!N24+PL!N24+PT!N24+RO!N24+SK!N24+SI!N24+ES!N24+SE!N24+UK!N24+CH!N24)</f>
        <v xml:space="preserve"> </v>
      </c>
      <c r="O24" s="47" t="str">
        <f>IF((AT!O24+BE!O24+BG!O24+HR!O24+CY!O24+CZ!O24+DK!O24+EE!O24+FI!O24+FR!O24+DE!O24+GR!O24+HU!O24+IE!O24+IT!O24+LV!O24+LT!O24+LU!O24+MT!O24+NL!O24+PL!O24+PT!O24+RO!O24+SK!O24+SI!O24+ES!O24+SE!O24+UK!O24+CH!O24)=0," ",AT!O24+BE!O24+BG!O24+HR!O24+CY!O24+CZ!O24+DK!O24+EE!O24+FI!O24+FR!O24+DE!O24+GR!O24+HU!O24+IE!O24+IT!O24+LV!O24+LT!O24+LU!O24+MT!O24+NL!O24+PL!O24+PT!O24+RO!O24+SK!O24+SI!O24+ES!O24+SE!O24+UK!O24)</f>
        <v xml:space="preserve"> </v>
      </c>
      <c r="P24" s="47" t="str">
        <f>IF((AT!P24+BE!P24+BG!P24+HR!P24+CY!P24+CZ!P24+DK!P24+EE!P24+FI!P24+FR!P24+DE!P24+GR!P24+HU!P24+IE!P24+IT!P24+LV!P24+LT!P24+LU!P24+MT!P24+NL!P24+PL!P24+PT!P24+RO!P24+SK!P24+SI!P24+ES!P24+SE!P24+UK!P24+CH!P24)=0," ",AT!P24+BE!P24+BG!P24+HR!P24+CY!P24+CZ!P24+DK!P24+EE!P24+FI!P24+FR!P24+DE!P24+GR!P24+HU!P24+IE!P24+IT!P24+LV!P24+LT!P24+LU!P24+MT!P24+NL!P24+PL!P24+PT!P24+RO!P24+SK!P24+SI!P24+ES!P24+SE!P24+UK!P24)</f>
        <v xml:space="preserve"> </v>
      </c>
      <c r="Q24" s="47" t="str">
        <f>IF((AT!Q24+BE!Q24+BG!Q24+HR!Q24+CY!Q24+CZ!Q24+DK!Q24+EE!Q24+FI!Q24+FR!Q24+DE!Q24+GR!Q24+HU!Q24+IE!Q24+IT!Q24+LV!Q24+LT!Q24+LU!Q24+MT!Q24+NL!Q24+PL!Q24+PT!Q24+RO!Q24+SK!Q24+SI!Q24+ES!Q24+SE!Q24+UK!Q24+CH!Q24)=0," ",AT!Q24+BE!Q24+BG!Q24+HR!Q24+CY!Q24+CZ!Q24+DK!Q24+EE!Q24+FI!Q24+FR!Q24+DE!Q24+GR!Q24+HU!Q24+IE!Q24+IT!Q24+LV!Q24+LT!Q24+LU!Q24+MT!Q24+NL!Q24+PL!Q24+PT!Q24+RO!Q24+SK!Q24+SI!Q24+ES!Q24+SE!Q24+UK!Q24)</f>
        <v xml:space="preserve"> </v>
      </c>
      <c r="R24" s="47" t="str">
        <f>IF((AT!R24+BE!R24+BG!R24+HR!R24+CY!R24+CZ!R24+DK!R24+EE!R24+FI!R24+FR!R24+DE!R24+GR!R24+HU!R24+IE!R24+IT!R24+LV!R24+LT!R24+LU!R24+MT!R24+NL!R24+PL!R24+PT!R24+RO!R24+SK!R24+SI!R24+ES!R24+SE!R24+UK!R24+CH!R24)=0," ",AT!R24+BE!R24+BG!R24+HR!R24+CY!R24+CZ!R24+DK!R24+EE!R24+FI!R24+FR!R24+DE!R24+GR!R24+HU!R24+IE!R24+IT!R24+LV!R24+LT!R24+LU!R24+MT!R24+NL!R24+PL!R24+PT!R24+RO!R24+SK!R24+SI!R24+ES!R24+SE!R24+UK!R24)</f>
        <v xml:space="preserve"> </v>
      </c>
      <c r="S24" s="47" t="str">
        <f>IF((AT!S24+BE!S24+BG!S24+HR!S24+CY!S24+CZ!S24+DK!S24+EE!S24+FI!S24+FR!S24+DE!S24+GR!S24+HU!S24+IE!S24+IT!S24+LV!S24+LT!S24+LU!S24+MT!S24+NL!S24+PL!S24+PT!S24+RO!S24+SK!S24+SI!S24+ES!S24+SE!S24+UK!S24+CH!S24)=0," ",AT!S24+BE!S24+BG!S24+HR!S24+CY!S24+CZ!S24+DK!S24+EE!S24+FI!S24+FR!S24+DE!S24+GR!S24+HU!S24+IE!S24+IT!S24+LV!S24+LT!S24+LU!S24+MT!S24+NL!S24+PL!S24+PT!S24+RO!S24+SK!S24+SI!S24+ES!S24+SE!S24+UK!S24)</f>
        <v xml:space="preserve"> </v>
      </c>
      <c r="T24" s="47" t="str">
        <f>IF((AT!T24+BE!T24+BG!T24+HR!T24+CY!T24+CZ!T24+DK!T24+EE!T24+FI!T24+FR!T24+DE!T24+GR!T24+HU!T24+IE!T24+IT!T24+LV!T24+LT!T24+LU!T24+MT!T24+NL!T24+PL!T24+PT!T24+RO!T24+SK!T24+SI!T24+ES!T24+SE!T24+UK!T24+CH!T24)=0," ",AT!T24+BE!T24+BG!T24+HR!T24+CY!T24+CZ!T24+DK!T24+EE!T24+FI!T24+FR!T24+DE!T24+GR!T24+HU!T24+IE!T24+IT!T24+LV!T24+LT!T24+LU!T24+MT!T24+NL!T24+PL!T24+PT!T24+RO!T24+SK!T24+SI!T24+ES!T24+SE!T24+UK!T24)</f>
        <v xml:space="preserve"> </v>
      </c>
      <c r="U24" s="47" t="str">
        <f>IF((AT!U24+BE!U24+BG!U24+HR!U24+CY!U24+CZ!U24+DK!U24+EE!U24+FI!U24+FR!U24+DE!U24+GR!U24+HU!U24+IE!U24+IT!U24+LV!U24+LT!U24+LU!U24+MT!U24+NL!U24+PL!U24+PT!U24+RO!U24+SK!U24+SI!U24+ES!U24+SE!U24+UK!U24+CH!U24)=0," ",AT!U24+BE!U24+BG!U24+HR!U24+CY!U24+CZ!U24+DK!U24+EE!U24+FI!U24+FR!U24+DE!U24+GR!U24+HU!U24+IE!U24+IT!U24+LV!U24+LT!U24+LU!U24+MT!U24+NL!U24+PL!U24+PT!U24+RO!U24+SK!U24+SI!U24+ES!U24+SE!U24+UK!U24)</f>
        <v xml:space="preserve"> </v>
      </c>
      <c r="V24" s="47" t="str">
        <f>IF((AT!V24+BE!V24+BG!V24+HR!V24+CY!V24+CZ!V24+DK!V24+EE!V24+FI!V24+FR!V24+DE!V24+GR!V24+HU!V24+IE!V24+IT!V24+LV!V24+LT!V24+LU!V24+MT!V24+NL!V24+PL!V24+PT!V24+RO!V24+SK!V24+SI!V24+ES!V24+SE!V24+UK!V24+CH!V24)=0," ",AT!V24+BE!V24+BG!V24+HR!V24+CY!V24+CZ!V24+DK!V24+EE!V24+FI!V24+FR!V24+DE!V24+GR!V24+HU!V24+IE!V24+IT!V24+LV!V24+LT!V24+LU!V24+MT!V24+NL!V24+PL!V24+PT!V24+RO!V24+SK!V24+SI!V24+ES!V24+SE!V24+UK!V24)</f>
        <v xml:space="preserve"> </v>
      </c>
      <c r="W24" s="47" t="str">
        <f>IF((AT!W24+BE!W24+BG!W24+HR!W24+CY!W24+CZ!W24+DK!W24+EE!W24+FI!W24+FR!W24+DE!W24+GR!W24+HU!W24+IE!W24+IT!W24+LV!W24+LT!W24+LU!W24+MT!W24+NL!W24+PL!W24+PT!W24+RO!W24+SK!W24+SI!W24+ES!W24+SE!W24+UK!W24+CH!W24)=0," ",AT!W24+BE!W24+BG!W24+HR!W24+CY!W24+CZ!W24+DK!W24+EE!W24+FI!W24+FR!W24+DE!W24+GR!W24+HU!W24+IE!W24+IT!W24+LV!W24+LT!W24+LU!W24+MT!W24+NL!W24+PL!W24+PT!W24+RO!W24+SK!W24+SI!W24+ES!W24+SE!W24+UK!W24)</f>
        <v xml:space="preserve"> </v>
      </c>
      <c r="X24" s="47" t="str">
        <f>IF((AT!X24+BE!X24+BG!X24+HR!X24+CY!X24+CZ!X24+DK!X24+EE!X24+FI!X24+FR!X24+DE!X24+GR!X24+HU!X24+IE!X24+IT!X24+LV!X24+LT!X24+LU!X24+MT!X24+NL!X24+PL!X24+PT!X24+RO!X24+SK!X24+SI!X24+ES!X24+SE!X24+UK!X24+CH!X24)=0," ",AT!X24+BE!X24+BG!X24+HR!X24+CY!X24+CZ!X24+DK!X24+EE!X24+FI!X24+FR!X24+DE!X24+GR!X24+HU!X24+IE!X24+IT!X24+LV!X24+LT!X24+LU!X24+MT!X24+NL!X24+PL!X24+PT!X24+RO!X24+SK!X24+SI!X24+ES!X24+SE!X24+UK!X24)</f>
        <v xml:space="preserve"> </v>
      </c>
      <c r="Y24" s="47" t="str">
        <f>IF((AT!Y24+BE!Y24+BG!Y24+HR!Y24+CY!Y24+CZ!Y24+DK!Y24+EE!Y24+FI!Y24+FR!Y24+DE!Y24+GR!Y24+HU!Y24+IE!Y24+IT!Y24+LV!Y24+LT!Y24+LU!Y24+MT!Y24+NL!Y24+PL!Y24+PT!Y24+RO!Y24+SK!Y24+SI!Y24+ES!Y24+SE!Y24+UK!Y24+CH!Y24)=0," ",AT!Y24+BE!Y24+BG!Y24+HR!Y24+CY!Y24+CZ!Y24+DK!Y24+EE!Y24+FI!Y24+FR!Y24+DE!Y24+GR!Y24+HU!Y24+IE!Y24+IT!Y24+LV!Y24+LT!Y24+LU!Y24+MT!Y24+NL!Y24+PL!Y24+PT!Y24+RO!Y24+SK!Y24+SI!Y24+ES!Y24+SE!Y24+UK!Y24)</f>
        <v xml:space="preserve"> </v>
      </c>
      <c r="Z24" s="47" t="str">
        <f>IF((AT!Z24+BE!Z24+BG!Z24+HR!Z24+CY!Z24+CZ!Z24+DK!Z24+EE!Z24+FI!Z24+FR!Z24+DE!Z24+GR!Z24+HU!Z24+IE!Z24+IT!Z24+LV!Z24+LT!Z24+LU!Z24+MT!Z24+NL!Z24+PL!Z24+PT!Z24+RO!Z24+SK!Z24+SI!Z24+ES!Z24+SE!Z24+UK!Z24+CH!Z24)=0," ",AT!Z24+BE!Z24+BG!Z24+HR!Z24+CY!Z24+CZ!Z24+DK!Z24+EE!Z24+FI!Z24+FR!Z24+DE!Z24+GR!Z24+HU!Z24+IE!Z24+IT!Z24+LV!Z24+LT!Z24+LU!Z24+MT!Z24+NL!Z24+PL!Z24+PT!Z24+RO!Z24+SK!Z24+SI!Z24+ES!Z24+SE!Z24+UK!Z24)</f>
        <v xml:space="preserve"> </v>
      </c>
      <c r="AA24" s="47" t="str">
        <f>IF((AT!AA24+BE!AA24+BG!AA24+HR!AA24+CY!AA24+CZ!AA24+DK!AA24+EE!AA24+FI!AA24+FR!AA24+DE!AA24+GR!AA24+HU!AA24+IE!AA24+IT!AA24+LV!AA24+LT!AA24+LU!AA24+MT!AA24+NL!AA24+PL!AA24+PT!AA24+RO!AA24+SK!AA24+SI!AA24+ES!AA24+SE!AA24+UK!AA24+CH!AA24)=0," ",AT!AA24+BE!AA24+BG!AA24+HR!AA24+CY!AA24+CZ!AA24+DK!AA24+EE!AA24+FI!AA24+FR!AA24+DE!AA24+GR!AA24+HU!AA24+IE!AA24+IT!AA24+LV!AA24+LT!AA24+LU!AA24+MT!AA24+NL!AA24+PL!AA24+PT!AA24+RO!AA24+SK!AA24+SI!AA24+ES!AA24+SE!AA24+UK!AA24)</f>
        <v xml:space="preserve"> </v>
      </c>
      <c r="AB24" s="47" t="str">
        <f>IF((AT!AB24+BE!AB24+BG!AB24+HR!AB24+CY!AB24+CZ!AB24+DK!AB24+EE!AB24+FI!AB24+FR!AB24+DE!AB24+GR!AB24+HU!AB24+IE!AB24+IT!AB24+LV!AB24+LT!AB24+LU!AB24+MT!AB24+NL!AB24+PL!AB24+PT!AB24+RO!AB24+SK!AB24+SI!AB24+ES!AB24+SE!AB24+UK!AB24+CH!AB24)=0," ",AT!AB24+BE!AB24+BG!AB24+HR!AB24+CY!AB24+CZ!AB24+DK!AB24+EE!AB24+FI!AB24+FR!AB24+DE!AB24+GR!AB24+HU!AB24+IE!AB24+IT!AB24+LV!AB24+LT!AB24+LU!AB24+MT!AB24+NL!AB24+PL!AB24+PT!AB24+RO!AB24+SK!AB24+SI!AB24+ES!AB24+SE!AB24+UK!AB24)</f>
        <v xml:space="preserve"> </v>
      </c>
      <c r="AC24" s="47" t="str">
        <f>IF((AT!AC24+BE!AC24+BG!AC24+HR!AC24+CY!AC24+CZ!AC24+DK!AC24+EE!AC24+FI!AC24+FR!AC24+DE!AC24+GR!AC24+HU!AC24+IE!AC24+IT!AC24+LV!AC24+LT!AC24+LU!AC24+MT!AC24+NL!AC24+PL!AC24+PT!AC24+RO!AC24+SK!AC24+SI!AC24+ES!AC24+SE!AC24+UK!AC24+CH!AC24)=0," ",AT!AC24+BE!AC24+BG!AC24+HR!AC24+CY!AC24+CZ!AC24+DK!AC24+EE!AC24+FI!AC24+FR!AC24+DE!AC24+GR!AC24+HU!AC24+IE!AC24+IT!AC24+LV!AC24+LT!AC24+LU!AC24+MT!AC24+NL!AC24+PL!AC24+PT!AC24+RO!AC24+SK!AC24+SI!AC24+ES!AC24+SE!AC24+UK!AC24)</f>
        <v xml:space="preserve"> </v>
      </c>
      <c r="AD24" s="47" t="str">
        <f>IF((AT!AD24+BE!AD24+BG!AD24+HR!AD24+CY!AD24+CZ!AD24+DK!AD24+EE!AD24+FI!AD24+FR!AD24+DE!AD24+GR!AD24+HU!AD24+IE!AD24+IT!AD24+LV!AD24+LT!AD24+LU!AD24+MT!AD24+NL!AD24+PL!AD24+PT!AD24+RO!AD24+SK!AD24+SI!AD24+ES!AD24+SE!AD24+UK!AD24+CH!AD24)=0," ",AT!AD24+BE!AD24+BG!AD24+HR!AD24+CY!AD24+CZ!AD24+DK!AD24+EE!AD24+FI!AD24+FR!AD24+DE!AD24+GR!AD24+HU!AD24+IE!AD24+IT!AD24+LV!AD24+LT!AD24+LU!AD24+MT!AD24+NL!AD24+PL!AD24+PT!AD24+RO!AD24+SK!AD24+SI!AD24+ES!AD24+SE!AD24+UK!AD24)</f>
        <v xml:space="preserve"> </v>
      </c>
      <c r="AE24" s="47" t="str">
        <f>IF((AT!AE24+BE!AE24+BG!AE24+HR!AE24+CY!AE24+CZ!AE24+DK!AE24+EE!AE24+FI!AE24+FR!AE24+DE!AE24+GR!AE24+HU!AE24+IE!AE24+IT!AE24+LV!AE24+LT!AE24+LU!AE24+MT!AE24+NL!AE24+PL!AE24+PT!AE24+RO!AE24+SK!AE24+SI!AE24+ES!AE24+SE!AE24+UK!AE24+CH!AE24)=0," ",AT!AE24+BE!AE24+BG!AE24+HR!AE24+CY!AE24+CZ!AE24+DK!AE24+EE!AE24+FI!AE24+FR!AE24+DE!AE24+GR!AE24+HU!AE24+IE!AE24+IT!AE24+LV!AE24+LT!AE24+LU!AE24+MT!AE24+NL!AE24+PL!AE24+PT!AE24+RO!AE24+SK!AE24+SI!AE24+ES!AE24+SE!AE24+UK!AE24)</f>
        <v xml:space="preserve"> </v>
      </c>
      <c r="AF24" s="47" t="str">
        <f>IF((AT!AF24+BE!AF24+BG!AF24+HR!AF24+CY!AF24+CZ!AF24+DK!AF24+EE!AF24+FI!AF24+FR!AF24+DE!AF24+GR!AF24+HU!AF24+IE!AF24+IT!AF24+LV!AF24+LT!AF24+LU!AF24+MT!AF24+NL!AF24+PL!AF24+PT!AF24+RO!AF24+SK!AF24+SI!AF24+ES!AF24+SE!AF24+UK!AF24+CH!AF24)=0," ",AT!AF24+BE!AF24+BG!AF24+HR!AF24+CY!AF24+CZ!AF24+DK!AF24+EE!AF24+FI!AF24+FR!AF24+DE!AF24+GR!AF24+HU!AF24+IE!AF24+IT!AF24+LV!AF24+LT!AF24+LU!AF24+MT!AF24+NL!AF24+PL!AF24+PT!AF24+RO!AF24+SK!AF24+SI!AF24+ES!AF24+SE!AF24+UK!AF24)</f>
        <v xml:space="preserve"> </v>
      </c>
      <c r="AG24" s="47" t="str">
        <f>IF((AT!AG24+BE!AG24+BG!AG24+HR!AG24+CY!AG24+CZ!AG24+DK!AG24+EE!AG24+FI!AG24+FR!AG24+DE!AG24+GR!AG24+HU!AG24+IE!AG24+IT!AG24+LV!AG24+LT!AG24+LU!AG24+MT!AG24+NL!AG24+PL!AG24+PT!AG24+RO!AG24+SK!AG24+SI!AG24+ES!AG24+SE!AG24+UK!AG24+CH!AG24)=0," ",AT!AG24+BE!AG24+BG!AG24+HR!AG24+CY!AG24+CZ!AG24+DK!AG24+EE!AG24+FI!AG24+FR!AG24+DE!AG24+GR!AG24+HU!AG24+IE!AG24+IT!AG24+LV!AG24+LT!AG24+LU!AG24+MT!AG24+NL!AG24+PL!AG24+PT!AG24+RO!AG24+SK!AG24+SI!AG24+ES!AG24+SE!AG24+UK!AG24)</f>
        <v xml:space="preserve"> </v>
      </c>
      <c r="AH24" s="47" t="str">
        <f>IF((AT!AH24+BE!AH24+BG!AH24+HR!AH24+CY!AH24+CZ!AH24+DK!AH24+EE!AH24+FI!AH24+FR!AH24+DE!AH24+GR!AH24+HU!AH24+IE!AH24+IT!AH24+LV!AH24+LT!AH24+LU!AH24+MT!AH24+NL!AH24+PL!AH24+PT!AH24+RO!AH24+SK!AH24+SI!AH24+ES!AH24+SE!AH24+UK!AH24+CH!AH24)=0," ",AT!AH24+BE!AH24+BG!AH24+HR!AH24+CY!AH24+CZ!AH24+DK!AH24+EE!AH24+FI!AH24+FR!AH24+DE!AH24+GR!AH24+HU!AH24+IE!AH24+IT!AH24+LV!AH24+LT!AH24+LU!AH24+MT!AH24+NL!AH24+PL!AH24+PT!AH24+RO!AH24+SK!AH24+SI!AH24+ES!AH24+SE!AH24+UK!AH24)</f>
        <v xml:space="preserve"> </v>
      </c>
      <c r="AI24" s="47" t="str">
        <f>IF((AT!AI24+BE!AI24+BG!AI24+HR!AI24+CY!AI24+CZ!AI24+DK!AI24+EE!AI24+FI!AI24+FR!AI24+DE!AI24+GR!AI24+HU!AI24+IE!AI24+IT!AI24+LV!AI24+LT!AI24+LU!AI24+MT!AI24+NL!AI24+PL!AI24+PT!AI24+RO!AI24+SK!AI24+SI!AI24+ES!AI24+SE!AI24+UK!AI24+CH!AI24)=0," ",AT!AI24+BE!AI24+BG!AI24+HR!AI24+CY!AI24+CZ!AI24+DK!AI24+EE!AI24+FI!AI24+FR!AI24+DE!AI24+GR!AI24+HU!AI24+IE!AI24+IT!AI24+LV!AI24+LT!AI24+LU!AI24+MT!AI24+NL!AI24+PL!AI24+PT!AI24+RO!AI24+SK!AI24+SI!AI24+ES!AI24+SE!AI24+UK!AI24)</f>
        <v xml:space="preserve"> </v>
      </c>
      <c r="AJ24" s="47" t="str">
        <f>IF((AT!AJ24+BE!AJ24+BG!AJ24+HR!AJ24+CY!AJ24+CZ!AJ24+DK!AJ24+EE!AJ24+FI!AJ24+FR!AJ24+DE!AJ24+GR!AJ24+HU!AJ24+IE!AJ24+IT!AJ24+LV!AJ24+LT!AJ24+LU!AJ24+MT!AJ24+NL!AJ24+PL!AJ24+PT!AJ24+RO!AJ24+SK!AJ24+SI!AJ24+ES!AJ24+SE!AJ24+UK!AJ24+CH!AJ24)=0," ",AT!AJ24+BE!AJ24+BG!AJ24+HR!AJ24+CY!AJ24+CZ!AJ24+DK!AJ24+EE!AJ24+FI!AJ24+FR!AJ24+DE!AJ24+GR!AJ24+HU!AJ24+IE!AJ24+IT!AJ24+LV!AJ24+LT!AJ24+LU!AJ24+MT!AJ24+NL!AJ24+PL!AJ24+PT!AJ24+RO!AJ24+SK!AJ24+SI!AJ24+ES!AJ24+SE!AJ24+UK!AJ24)</f>
        <v xml:space="preserve"> </v>
      </c>
      <c r="AK24" s="47" t="str">
        <f>IF((AT!AK24+BE!AK24+BG!AK24+HR!AK24+CY!AK24+CZ!AK24+DK!AK24+EE!AK24+FI!AK24+FR!AK24+DE!AK24+GR!AK24+HU!AK24+IE!AK24+IT!AK24+LV!AK24+LT!AK24+LU!AK24+MT!AK24+NL!AK24+PL!AK24+PT!AK24+RO!AK24+SK!AK24+SI!AK24+ES!AK24+SE!AK24+UK!AK24+CH!AK24)=0," ",AT!AK24+BE!AK24+BG!AK24+HR!AK24+CY!AK24+CZ!AK24+DK!AK24+EE!AK24+FI!AK24+FR!AK24+DE!AK24+GR!AK24+HU!AK24+IE!AK24+IT!AK24+LV!AK24+LT!AK24+LU!AK24+MT!AK24+NL!AK24+PL!AK24+PT!AK24+RO!AK24+SK!AK24+SI!AK24+ES!AK24+SE!AK24+UK!AK24)</f>
        <v xml:space="preserve"> </v>
      </c>
      <c r="AL24" s="47" t="str">
        <f>IF((AT!AL24+BE!AL24+BG!AL24+HR!AL24+CY!AL24+CZ!AL24+DK!AL24+EE!AL24+FI!AL24+FR!AL24+DE!AL24+GR!AL24+HU!AL24+IE!AL24+IT!AL24+LV!AL24+LT!AL24+LU!AL24+MT!AL24+NL!AL24+PL!AL24+PT!AL24+RO!AL24+SK!AL24+SI!AL24+ES!AL24+SE!AL24+UK!AL24+CH!AL24)=0," ",AT!AL24+BE!AL24+BG!AL24+HR!AL24+CY!AL24+CZ!AL24+DK!AL24+EE!AL24+FI!AL24+FR!AL24+DE!AL24+GR!AL24+HU!AL24+IE!AL24+IT!AL24+LV!AL24+LT!AL24+LU!AL24+MT!AL24+NL!AL24+PL!AL24+PT!AL24+RO!AL24+SK!AL24+SI!AL24+ES!AL24+SE!AL24+UK!AL24)</f>
        <v xml:space="preserve"> </v>
      </c>
      <c r="AM24" s="47" t="str">
        <f>IF((AT!AM24+BE!AM24+BG!AM24+HR!AM24+CY!AM24+CZ!AM24+DK!AM24+EE!AM24+FI!AM24+FR!AM24+DE!AM24+GR!AM24+HU!AM24+IE!AM24+IT!AM24+LV!AM24+LT!AM24+LU!AM24+MT!AM24+NL!AM24+PL!AM24+PT!AM24+RO!AM24+SK!AM24+SI!AM24+ES!AM24+SE!AM24+UK!AM24+CH!AM24)=0," ",AT!AM24+BE!AM24+BG!AM24+HR!AM24+CY!AM24+CZ!AM24+DK!AM24+EE!AM24+FI!AM24+FR!AM24+DE!AM24+GR!AM24+HU!AM24+IE!AM24+IT!AM24+LV!AM24+LT!AM24+LU!AM24+MT!AM24+NL!AM24+PL!AM24+PT!AM24+RO!AM24+SK!AM24+SI!AM24+ES!AM24+SE!AM24+UK!AM24)</f>
        <v xml:space="preserve"> </v>
      </c>
      <c r="AN24" s="47" t="str">
        <f>IF((AT!AN24+BE!AN24+BG!AN24+HR!AN24+CY!AN24+CZ!AN24+DK!AN24+EE!AN24+FI!AN24+FR!AN24+DE!AN24+GR!AN24+HU!AN24+IE!AN24+IT!AN24+LV!AN24+LT!AN24+LU!AN24+MT!AN24+NL!AN24+PL!AN24+PT!AN24+RO!AN24+SK!AN24+SI!AN24+ES!AN24+SE!AN24+UK!AN24+CH!AN24)=0," ",AT!AN24+BE!AN24+BG!AN24+HR!AN24+CY!AN24+CZ!AN24+DK!AN24+EE!AN24+FI!AN24+FR!AN24+DE!AN24+GR!AN24+HU!AN24+IE!AN24+IT!AN24+LV!AN24+LT!AN24+LU!AN24+MT!AN24+NL!AN24+PL!AN24+PT!AN24+RO!AN24+SK!AN24+SI!AN24+ES!AN24+SE!AN24+UK!AN24)</f>
        <v xml:space="preserve"> </v>
      </c>
      <c r="AO24" s="47" t="str">
        <f>IF((AT!AO24+BE!AO24+BG!AO24+HR!AO24+CY!AO24+CZ!AO24+DK!AO24+EE!AO24+FI!AO24+FR!AO24+DE!AO24+GR!AO24+HU!AO24+IE!AO24+IT!AO24+LV!AO24+LT!AO24+LU!AO24+MT!AO24+NL!AO24+PL!AO24+PT!AO24+RO!AO24+SK!AO24+SI!AO24+ES!AO24+SE!AO24+UK!AO24+CH!AO24)=0," ",AT!AO24+BE!AO24+BG!AO24+HR!AO24+CY!AO24+CZ!AO24+DK!AO24+EE!AO24+FI!AO24+FR!AO24+DE!AO24+GR!AO24+HU!AO24+IE!AO24+IT!AO24+LV!AO24+LT!AO24+LU!AO24+MT!AO24+NL!AO24+PL!AO24+PT!AO24+RO!AO24+SK!AO24+SI!AO24+ES!AO24+SE!AO24+UK!AO24)</f>
        <v xml:space="preserve"> </v>
      </c>
      <c r="AP24" s="47" t="str">
        <f>IF((AT!AP24+BE!AP24+BG!AP24+HR!AP24+CY!AP24+CZ!AP24+DK!AP24+EE!AP24+FI!AP24+FR!AP24+DE!AP24+GR!AP24+HU!AP24+IE!AP24+IT!AP24+LV!AP24+LT!AP24+LU!AP24+MT!AP24+NL!AP24+PL!AP24+PT!AP24+RO!AP24+SK!AP24+SI!AP24+ES!AP24+SE!AP24+UK!AP24+CH!AP24)=0," ",AT!AP24+BE!AP24+BG!AP24+HR!AP24+CY!AP24+CZ!AP24+DK!AP24+EE!AP24+FI!AP24+FR!AP24+DE!AP24+GR!AP24+HU!AP24+IE!AP24+IT!AP24+LV!AP24+LT!AP24+LU!AP24+MT!AP24+NL!AP24+PL!AP24+PT!AP24+RO!AP24+SK!AP24+SI!AP24+ES!AP24+SE!AP24+UK!AP24)</f>
        <v xml:space="preserve"> </v>
      </c>
      <c r="AQ24" s="47" t="str">
        <f>IF((AT!AQ24+BE!AQ24+BG!AQ24+HR!AQ24+CY!AQ24+CZ!AQ24+DK!AQ24+EE!AQ24+FI!AQ24+FR!AQ24+DE!AQ24+GR!AQ24+HU!AQ24+IE!AQ24+IT!AQ24+LV!AQ24+LT!AQ24+LU!AQ24+MT!AQ24+NL!AQ24+PL!AQ24+PT!AQ24+RO!AQ24+SK!AQ24+SI!AQ24+ES!AQ24+SE!AQ24+UK!AQ24+CH!AQ24)=0," ",AT!AQ24+BE!AQ24+BG!AQ24+HR!AQ24+CY!AQ24+CZ!AQ24+DK!AQ24+EE!AQ24+FI!AQ24+FR!AQ24+DE!AQ24+GR!AQ24+HU!AQ24+IE!AQ24+IT!AQ24+LV!AQ24+LT!AQ24+LU!AQ24+MT!AQ24+NL!AQ24+PL!AQ24+PT!AQ24+RO!AQ24+SK!AQ24+SI!AQ24+ES!AQ24+SE!AQ24+UK!AQ24)</f>
        <v xml:space="preserve"> </v>
      </c>
      <c r="AR24" s="47" t="str">
        <f>IF((AT!AR24+BE!AR24+BG!AR24+HR!AR24+CY!AR24+CZ!AR24+DK!AR24+EE!AR24+FI!AR24+FR!AR24+DE!AR24+GR!AR24+HU!AR24+IE!AR24+IT!AR24+LV!AR24+LT!AR24+LU!AR24+MT!AR24+NL!AR24+PL!AR24+PT!AR24+RO!AR24+SK!AR24+SI!AR24+ES!AR24+SE!AR24+UK!AR24+CH!AR24)=0," ",AT!AR24+BE!AR24+BG!AR24+HR!AR24+CY!AR24+CZ!AR24+DK!AR24+EE!AR24+FI!AR24+FR!AR24+DE!AR24+GR!AR24+HU!AR24+IE!AR24+IT!AR24+LV!AR24+LT!AR24+LU!AR24+MT!AR24+NL!AR24+PL!AR24+PT!AR24+RO!AR24+SK!AR24+SI!AR24+ES!AR24+SE!AR24+UK!AR24)</f>
        <v xml:space="preserve"> </v>
      </c>
      <c r="AS24" s="47" t="str">
        <f>IF((AT!AS24+BE!AS24+BG!AS24+HR!AS24+CY!AS24+CZ!AS24+DK!AS24+EE!AS24+FI!AS24+FR!AS24+DE!AS24+GR!AS24+HU!AS24+IE!AS24+IT!AS24+LV!AS24+LT!AS24+LU!AS24+MT!AS24+NL!AS24+PL!AS24+PT!AS24+RO!AS24+SK!AS24+SI!AS24+ES!AS24+SE!AS24+UK!AS24+CH!AS24)=0," ",AT!AS24+BE!AS24+BG!AS24+HR!AS24+CY!AS24+CZ!AS24+DK!AS24+EE!AS24+FI!AS24+FR!AS24+DE!AS24+GR!AS24+HU!AS24+IE!AS24+IT!AS24+LV!AS24+LT!AS24+LU!AS24+MT!AS24+NL!AS24+PL!AS24+PT!AS24+RO!AS24+SK!AS24+SI!AS24+ES!AS24+SE!AS24+UK!AS24)</f>
        <v xml:space="preserve"> </v>
      </c>
      <c r="AT24" s="47" t="str">
        <f>IF((AT!AT24+BE!AT24+BG!AT24+HR!AT24+CY!AT24+CZ!AT24+DK!AT24+EE!AT24+FI!AT24+FR!AT24+DE!AT24+GR!AT24+HU!AT24+IE!AT24+IT!AT24+LV!AT24+LT!AT24+LU!AT24+MT!AT24+NL!AT24+PL!AT24+PT!AT24+RO!AT24+SK!AT24+SI!AT24+ES!AT24+SE!AT24+UK!AT24+CH!AT24)=0," ",AT!AT24+BE!AT24+BG!AT24+HR!AT24+CY!AT24+CZ!AT24+DK!AT24+EE!AT24+FI!AT24+FR!AT24+DE!AT24+GR!AT24+HU!AT24+IE!AT24+IT!AT24+LV!AT24+LT!AT24+LU!AT24+MT!AT24+NL!AT24+PL!AT24+PT!AT24+RO!AT24+SK!AT24+SI!AT24+ES!AT24+SE!AT24+UK!AT24)</f>
        <v xml:space="preserve"> </v>
      </c>
      <c r="AU24" s="47" t="str">
        <f>IF((AT!AU24+BE!AU24+BG!AU24+HR!AU24+CY!AU24+CZ!AU24+DK!AU24+EE!AU24+FI!AU24+FR!AU24+DE!AU24+GR!AU24+HU!AU24+IE!AU24+IT!AU24+LV!AU24+LT!AU24+LU!AU24+MT!AU24+NL!AU24+PL!AU24+PT!AU24+RO!AU24+SK!AU24+SI!AU24+ES!AU24+SE!AU24+UK!AU24+CH!AU24)=0," ",AT!AU24+BE!AU24+BG!AU24+HR!AU24+CY!AU24+CZ!AU24+DK!AU24+EE!AU24+FI!AU24+FR!AU24+DE!AU24+GR!AU24+HU!AU24+IE!AU24+IT!AU24+LV!AU24+LT!AU24+LU!AU24+MT!AU24+NL!AU24+PL!AU24+PT!AU24+RO!AU24+SK!AU24+SI!AU24+ES!AU24+SE!AU24+UK!AU24)</f>
        <v xml:space="preserve"> </v>
      </c>
      <c r="AV24" s="47" t="str">
        <f>IF((AT!AV24+BE!AV24+BG!AV24+HR!AV24+CY!AV24+CZ!AV24+DK!AV24+EE!AV24+FI!AV24+FR!AV24+DE!AV24+GR!AV24+HU!AV24+IE!AV24+IT!AV24+LV!AV24+LT!AV24+LU!AV24+MT!AV24+NL!AV24+PL!AV24+PT!AV24+RO!AV24+SK!AV24+SI!AV24+ES!AV24+SE!AV24+UK!AV24+CH!AV24)=0," ",AT!AV24+BE!AV24+BG!AV24+HR!AV24+CY!AV24+CZ!AV24+DK!AV24+EE!AV24+FI!AV24+FR!AV24+DE!AV24+GR!AV24+HU!AV24+IE!AV24+IT!AV24+LV!AV24+LT!AV24+LU!AV24+MT!AV24+NL!AV24+PL!AV24+PT!AV24+RO!AV24+SK!AV24+SI!AV24+ES!AV24+SE!AV24+UK!AV24)</f>
        <v xml:space="preserve"> </v>
      </c>
      <c r="AW24" s="47" t="str">
        <f>IF((AT!AW24+BE!AW24+BG!AW24+HR!AW24+CY!AW24+CZ!AW24+DK!AW24+EE!AW24+FI!AW24+FR!AW24+DE!AW24+GR!AW24+HU!AW24+IE!AW24+IT!AW24+LV!AW24+LT!AW24+LU!AW24+MT!AW24+NL!AW24+PL!AW24+PT!AW24+RO!AW24+SK!AW24+SI!AW24+ES!AW24+SE!AW24+UK!AW24+CH!AW24)=0," ",AT!AW24+BE!AW24+BG!AW24+HR!AW24+CY!AW24+CZ!AW24+DK!AW24+EE!AW24+FI!AW24+FR!AW24+DE!AW24+GR!AW24+HU!AW24+IE!AW24+IT!AW24+LV!AW24+LT!AW24+LU!AW24+MT!AW24+NL!AW24+PL!AW24+PT!AW24+RO!AW24+SK!AW24+SI!AW24+ES!AW24+SE!AW24+UK!AW24)</f>
        <v xml:space="preserve"> </v>
      </c>
      <c r="AX24" s="47" t="str">
        <f>IF((AT!AX24+BE!AX24+BG!AX24+HR!AX24+CY!AX24+CZ!AX24+DK!AX24+EE!AX24+FI!AX24+FR!AX24+DE!AX24+GR!AX24+HU!AX24+IE!AX24+IT!AX24+LV!AX24+LT!AX24+LU!AX24+MT!AX24+NL!AX24+PL!AX24+PT!AX24+RO!AX24+SK!AX24+SI!AX24+ES!AX24+SE!AX24+UK!AX24+CH!AX24)=0," ",AT!AX24+BE!AX24+BG!AX24+HR!AX24+CY!AX24+CZ!AX24+DK!AX24+EE!AX24+FI!AX24+FR!AX24+DE!AX24+GR!AX24+HU!AX24+IE!AX24+IT!AX24+LV!AX24+LT!AX24+LU!AX24+MT!AX24+NL!AX24+PL!AX24+PT!AX24+RO!AX24+SK!AX24+SI!AX24+ES!AX24+SE!AX24+UK!AX24)</f>
        <v xml:space="preserve"> </v>
      </c>
      <c r="AY24" s="47" t="str">
        <f>IF((AT!AY24+BE!AY24+BG!AY24+HR!AY24+CY!AY24+CZ!AY24+DK!AY24+EE!AY24+FI!AY24+FR!AY24+DE!AY24+GR!AY24+HU!AY24+IE!AY24+IT!AY24+LV!AY24+LT!AY24+LU!AY24+MT!AY24+NL!AY24+PL!AY24+PT!AY24+RO!AY24+SK!AY24+SI!AY24+ES!AY24+SE!AY24+UK!AY24+CH!AY24)=0," ",AT!AY24+BE!AY24+BG!AY24+HR!AY24+CY!AY24+CZ!AY24+DK!AY24+EE!AY24+FI!AY24+FR!AY24+DE!AY24+GR!AY24+HU!AY24+IE!AY24+IT!AY24+LV!AY24+LT!AY24+LU!AY24+MT!AY24+NL!AY24+PL!AY24+PT!AY24+RO!AY24+SK!AY24+SI!AY24+ES!AY24+SE!AY24+UK!AY24)</f>
        <v xml:space="preserve"> </v>
      </c>
      <c r="AZ24" s="47" t="str">
        <f>IF((AT!AZ24+BE!AZ24+BG!AZ24+HR!AZ24+CY!AZ24+CZ!AZ24+DK!AZ24+EE!AZ24+FI!AZ24+FR!AZ24+DE!AZ24+GR!AZ24+HU!AZ24+IE!AZ24+IT!AZ24+LV!AZ24+LT!AZ24+LU!AZ24+MT!AZ24+NL!AZ24+PL!AZ24+PT!AZ24+RO!AZ24+SK!AZ24+SI!AZ24+ES!AZ24+SE!AZ24+UK!AZ24+CH!AZ24)=0," ",AT!AZ24+BE!AZ24+BG!AZ24+HR!AZ24+CY!AZ24+CZ!AZ24+DK!AZ24+EE!AZ24+FI!AZ24+FR!AZ24+DE!AZ24+GR!AZ24+HU!AZ24+IE!AZ24+IT!AZ24+LV!AZ24+LT!AZ24+LU!AZ24+MT!AZ24+NL!AZ24+PL!AZ24+PT!AZ24+RO!AZ24+SK!AZ24+SI!AZ24+ES!AZ24+SE!AZ24+UK!AZ24)</f>
        <v xml:space="preserve"> </v>
      </c>
      <c r="BA24" s="47" t="str">
        <f>IF((AT!BA24+BE!BA24+BG!BA24+HR!BA24+CY!BA24+CZ!BA24+DK!BA24+EE!BA24+FI!BA24+FR!BA24+DE!BA24+GR!BA24+HU!BA24+IE!BA24+IT!BA24+LV!BA24+LT!BA24+LU!BA24+MT!BA24+NL!BA24+PL!BA24+PT!BA24+RO!BA24+SK!BA24+SI!BA24+ES!BA24+SE!BA24+UK!BA24+CH!BA24)=0," ",AT!BA24+BE!BA24+BG!BA24+HR!BA24+CY!BA24+CZ!BA24+DK!BA24+EE!BA24+FI!BA24+FR!BA24+DE!BA24+GR!BA24+HU!BA24+IE!BA24+IT!BA24+LV!BA24+LT!BA24+LU!BA24+MT!BA24+NL!BA24+PL!BA24+PT!BA24+RO!BA24+SK!BA24+SI!BA24+ES!BA24+SE!BA24+UK!BA24)</f>
        <v xml:space="preserve"> </v>
      </c>
      <c r="BB24" s="47" t="str">
        <f>IF((AT!BB24+BE!BB24+BG!BB24+HR!BB24+CY!BB24+CZ!BB24+DK!BB24+EE!BB24+FI!BB24+FR!BB24+DE!BB24+GR!BB24+HU!BB24+IE!BB24+IT!BB24+LV!BB24+LT!BB24+LU!BB24+MT!BB24+NL!BB24+PL!BB24+PT!BB24+RO!BB24+SK!BB24+SI!BB24+ES!BB24+SE!BB24+UK!BB24+CH!BB24)=0," ",AT!BB24+BE!BB24+BG!BB24+HR!BB24+CY!BB24+CZ!BB24+DK!BB24+EE!BB24+FI!BB24+FR!BB24+DE!BB24+GR!BB24+HU!BB24+IE!BB24+IT!BB24+LV!BB24+LT!BB24+LU!BB24+MT!BB24+NL!BB24+PL!BB24+PT!BB24+RO!BB24+SK!BB24+SI!BB24+ES!BB24+SE!BB24+UK!BB24)</f>
        <v xml:space="preserve"> </v>
      </c>
      <c r="BC24" s="47" t="str">
        <f>IF((AT!BC24+BE!BC24+BG!BC24+HR!BC24+CY!BC24+CZ!BC24+DK!BC24+EE!BC24+FI!BC24+FR!BC24+DE!BC24+GR!BC24+HU!BC24+IE!BC24+IT!BC24+LV!BC24+LT!BC24+LU!BC24+MT!BC24+NL!BC24+PL!BC24+PT!BC24+RO!BC24+SK!BC24+SI!BC24+ES!BC24+SE!BC24+UK!BC24+CH!BC24)=0," ",AT!BC24+BE!BC24+BG!BC24+HR!BC24+CY!BC24+CZ!BC24+DK!BC24+EE!BC24+FI!BC24+FR!BC24+DE!BC24+GR!BC24+HU!BC24+IE!BC24+IT!BC24+LV!BC24+LT!BC24+LU!BC24+MT!BC24+NL!BC24+PL!BC24+PT!BC24+RO!BC24+SK!BC24+SI!BC24+ES!BC24+SE!BC24+UK!BC24)</f>
        <v xml:space="preserve"> </v>
      </c>
      <c r="BD24" s="47" t="str">
        <f>IF((AT!BD24+BE!BD24+BG!BD24+HR!BD24+CY!BD24+CZ!BD24+DK!BD24+EE!BD24+FI!BD24+FR!BD24+DE!BD24+GR!BD24+HU!BD24+IE!BD24+IT!BD24+LV!BD24+LT!BD24+LU!BD24+MT!BD24+NL!BD24+PL!BD24+PT!BD24+RO!BD24+SK!BD24+SI!BD24+ES!BD24+SE!BD24+UK!BD24+CH!BD24)=0," ",AT!BD24+BE!BD24+BG!BD24+HR!BD24+CY!BD24+CZ!BD24+DK!BD24+EE!BD24+FI!BD24+FR!BD24+DE!BD24+GR!BD24+HU!BD24+IE!BD24+IT!BD24+LV!BD24+LT!BD24+LU!BD24+MT!BD24+NL!BD24+PL!BD24+PT!BD24+RO!BD24+SK!BD24+SI!BD24+ES!BD24+SE!BD24+UK!BD24)</f>
        <v xml:space="preserve"> </v>
      </c>
      <c r="BE24" s="47" t="str">
        <f>IF((AT!BE24+BE!BE24+BG!BE24+HR!BE24+CY!BE24+CZ!BE24+DK!BE24+EE!BE24+FI!BE24+FR!BE24+DE!BE24+GR!BE24+HU!BE24+IE!BE24+IT!BE24+LV!BE24+LT!BE24+LU!BE24+MT!BE24+NL!BE24+PL!BE24+PT!BE24+RO!BE24+SK!BE24+SI!BE24+ES!BE24+SE!BE24+UK!BE24+CH!BE24)=0," ",AT!BE24+BE!BE24+BG!BE24+HR!BE24+CY!BE24+CZ!BE24+DK!BE24+EE!BE24+FI!BE24+FR!BE24+DE!BE24+GR!BE24+HU!BE24+IE!BE24+IT!BE24+LV!BE24+LT!BE24+LU!BE24+MT!BE24+NL!BE24+PL!BE24+PT!BE24+RO!BE24+SK!BE24+SI!BE24+ES!BE24+SE!BE24+UK!BE24)</f>
        <v xml:space="preserve"> </v>
      </c>
      <c r="BF24" s="47" t="str">
        <f>IF((AT!BF24+BE!BF24+BG!BF24+HR!BF24+CY!BF24+CZ!BF24+DK!BF24+EE!BF24+FI!BF24+FR!BF24+DE!BF24+GR!BF24+HU!BF24+IE!BF24+IT!BF24+LV!BF24+LT!BF24+LU!BF24+MT!BF24+NL!BF24+PL!BF24+PT!BF24+RO!BF24+SK!BF24+SI!BF24+ES!BF24+SE!BF24+UK!BF24+CH!BF24)=0," ",AT!BF24+BE!BF24+BG!BF24+HR!BF24+CY!BF24+CZ!BF24+DK!BF24+EE!BF24+FI!BF24+FR!BF24+DE!BF24+GR!BF24+HU!BF24+IE!BF24+IT!BF24+LV!BF24+LT!BF24+LU!BF24+MT!BF24+NL!BF24+PL!BF24+PT!BF24+RO!BF24+SK!BF24+SI!BF24+ES!BF24+SE!BF24+UK!BF24)</f>
        <v xml:space="preserve"> </v>
      </c>
      <c r="BG24" s="47" t="str">
        <f>IF((AT!BG24+BE!BG24+BG!BG24+HR!BG24+CY!BG24+CZ!BG24+DK!BG24+EE!BG24+FI!BG24+FR!BG24+DE!BG24+GR!BG24+HU!BG24+IE!BG24+IT!BG24+LV!BG24+LT!BG24+LU!BG24+MT!BG24+NL!BG24+PL!BG24+PT!BG24+RO!BG24+SK!BG24+SI!BG24+ES!BG24+SE!BG24+UK!BG24+CH!BG24)=0," ",AT!BG24+BE!BG24+BG!BG24+HR!BG24+CY!BG24+CZ!BG24+DK!BG24+EE!BG24+FI!BG24+FR!BG24+DE!BG24+GR!BG24+HU!BG24+IE!BG24+IT!BG24+LV!BG24+LT!BG24+LU!BG24+MT!BG24+NL!BG24+PL!BG24+PT!BG24+RO!BG24+SK!BG24+SI!BG24+ES!BG24+SE!BG24+UK!BG24)</f>
        <v xml:space="preserve"> </v>
      </c>
      <c r="BH24" s="47"/>
      <c r="BI24" s="47"/>
      <c r="BJ24" s="47"/>
      <c r="BK24" s="47"/>
      <c r="BL24" s="47" t="str">
        <f>IF((AT!BL24+BE!BL24+BG!BL24+HR!BL24+CY!BL24+CZ!BL24+DK!BL24+EE!BL24+FI!BL24+FR!BL24+DE!BL24+GR!BL24+HU!BL24+IE!BL24+IT!BL24+LV!BL24+LT!BL24+LU!BL24+MT!BL24+NL!BL24+PL!BL24+PT!BL24+RO!BL24+SK!BL24+SI!BL24+ES!BL24+SE!BL24+UK!BL24+CH!BL24)=0," ",AT!BL24+BE!BL24+BG!BL24+HR!BL24+CY!BL24+CZ!BL24+DK!BL24+EE!BL24+FI!BL24+FR!BL24+DE!BL24+GR!BL24+HU!BL24+IE!BL24+IT!BL24+LV!BL24+LT!BL24+LU!BL24+MT!BL24+NL!BL24+PL!BL24+PT!BL24+RO!BL24+SK!BL24+SI!BL24+ES!BL24+SE!BL24+UK!BL24)</f>
        <v xml:space="preserve"> </v>
      </c>
      <c r="BM24" s="47" t="str">
        <f>IF((AT!BM24+BE!BM24+BG!BM24+HR!BM24+CY!BM24+CZ!BM24+DK!BM24+EE!BM24+FI!BM24+FR!BM24+DE!BM24+GR!BM24+HU!BM24+IE!BM24+IT!BM24+LV!BM24+LT!BM24+LU!BM24+MT!BM24+NL!BM24+PL!BM24+PT!BM24+RO!BM24+SK!BM24+SI!BM24+ES!BM24+SE!BM24+UK!BM24+CH!BM24)=0," ",AT!BM24+BE!BM24+BG!BM24+HR!BM24+CY!BM24+CZ!BM24+DK!BM24+EE!BM24+FI!BM24+FR!BM24+DE!BM24+GR!BM24+HU!BM24+IE!BM24+IT!BM24+LV!BM24+LT!BM24+LU!BM24+MT!BM24+NL!BM24+PL!BM24+PT!BM24+RO!BM24+SK!BM24+SI!BM24+ES!BM24+SE!BM24+UK!BM24)</f>
        <v xml:space="preserve"> </v>
      </c>
      <c r="BN24" s="47" t="str">
        <f>IF((AT!BN24+BE!BN24+BG!BN24+HR!BN24+CY!BN24+CZ!BN24+DK!BN24+EE!BN24+FI!BN24+FR!BN24+DE!BN24+GR!BN24+HU!BN24+IE!BN24+IT!BN24+LV!BN24+LT!BN24+LU!BN24+MT!BN24+NL!BN24+PL!BN24+PT!BN24+RO!BN24+SK!BN24+SI!BN24+ES!BN24+SE!BN24+UK!BN24+CH!BN24)=0," ",AT!BN24+BE!BN24+BG!BN24+HR!BN24+CY!BN24+CZ!BN24+DK!BN24+EE!BN24+FI!BN24+FR!BN24+DE!BN24+GR!BN24+HU!BN24+IE!BN24+IT!BN24+LV!BN24+LT!BN24+LU!BN24+MT!BN24+NL!BN24+PL!BN24+PT!BN24+RO!BN24+SK!BN24+SI!BN24+ES!BN24+SE!BN24+UK!BN24)</f>
        <v xml:space="preserve"> </v>
      </c>
      <c r="BO24" s="47" t="str">
        <f>IF((AT!BO24+BE!BO24+BG!BO24+HR!BO24+CY!BO24+CZ!BO24+DK!BO24+EE!BO24+FI!BO24+FR!BO24+DE!BO24+GR!BO24+HU!BO24+IE!BO24+IT!BO24+LV!BO24+LT!BO24+LU!BO24+MT!BO24+NL!BO24+PL!BO24+PT!BO24+RO!BO24+SK!BO24+SI!BO24+ES!BO24+SE!BO24+UK!BO24+CH!BO24)=0," ",AT!BO24+BE!BO24+BG!BO24+HR!BO24+CY!BO24+CZ!BO24+DK!BO24+EE!BO24+FI!BO24+FR!BO24+DE!BO24+GR!BO24+HU!BO24+IE!BO24+IT!BO24+LV!BO24+LT!BO24+LU!BO24+MT!BO24+NL!BO24+PL!BO24+PT!BO24+RO!BO24+SK!BO24+SI!BO24+ES!BO24+SE!BO24+UK!BO24)</f>
        <v xml:space="preserve"> </v>
      </c>
      <c r="BP24" s="47" t="str">
        <f>IF((AT!BP24+BE!BP24+BG!BP24+HR!BP24+CY!BP24+CZ!BP24+DK!BP24+EE!BP24+FI!BP24+FR!BP24+DE!BP24+GR!BP24+HU!BP24+IE!BP24+IT!BP24+LV!BP24+LT!BP24+LU!BP24+MT!BP24+NL!BP24+PL!BP24+PT!BP24+RO!BP24+SK!BP24+SI!BP24+ES!BP24+SE!BP24+UK!BP24+CH!BP24)=0," ",AT!BP24+BE!BP24+BG!BP24+HR!BP24+CY!BP24+CZ!BP24+DK!BP24+EE!BP24+FI!BP24+FR!BP24+DE!BP24+GR!BP24+HU!BP24+IE!BP24+IT!BP24+LV!BP24+LT!BP24+LU!BP24+MT!BP24+NL!BP24+PL!BP24+PT!BP24+RO!BP24+SK!BP24+SI!BP24+ES!BP24+SE!BP24+UK!BP24)</f>
        <v xml:space="preserve"> </v>
      </c>
      <c r="BQ24" s="47" t="str">
        <f>IF((AT!BQ24+BE!BQ24+BG!BQ24+HR!BQ24+CY!BQ24+CZ!BQ24+DK!BQ24+EE!BQ24+FI!BQ24+FR!BQ24+DE!BQ24+GR!BQ24+HU!BQ24+IE!BQ24+IT!BQ24+LV!BQ24+LT!BQ24+LU!BQ24+MT!BQ24+NL!BQ24+PL!BQ24+PT!BQ24+RO!BQ24+SK!BQ24+SI!BQ24+ES!BQ24+SE!BQ24+UK!BQ24+CH!BQ24)=0," ",AT!BQ24+BE!BQ24+BG!BQ24+HR!BQ24+CY!BQ24+CZ!BQ24+DK!BQ24+EE!BQ24+FI!BQ24+FR!BQ24+DE!BQ24+GR!BQ24+HU!BQ24+IE!BQ24+IT!BQ24+LV!BQ24+LT!BQ24+LU!BQ24+MT!BQ24+NL!BQ24+PL!BQ24+PT!BQ24+RO!BQ24+SK!BQ24+SI!BQ24+ES!BQ24+SE!BQ24+UK!BQ24)</f>
        <v xml:space="preserve"> </v>
      </c>
      <c r="BR24" s="47" t="str">
        <f>IF((AT!BR24+BE!BR24+BG!BR24+HR!BR24+CY!BR24+CZ!BR24+DK!BR24+EE!BR24+FI!BR24+FR!BR24+DE!BR24+GR!BR24+HU!BR24+IE!BR24+IT!BR24+LV!BR24+LT!BR24+LU!BR24+MT!BR24+NL!BR24+PL!BR24+PT!BR24+RO!BR24+SK!BR24+SI!BR24+ES!BR24+SE!BR24+UK!BR24+CH!BR24)=0," ",AT!BR24+BE!BR24+BG!BR24+HR!BR24+CY!BR24+CZ!BR24+DK!BR24+EE!BR24+FI!BR24+FR!BR24+DE!BR24+GR!BR24+HU!BR24+IE!BR24+IT!BR24+LV!BR24+LT!BR24+LU!BR24+MT!BR24+NL!BR24+PL!BR24+PT!BR24+RO!BR24+SK!BR24+SI!BR24+ES!BR24+SE!BR24+UK!BR24)</f>
        <v xml:space="preserve"> </v>
      </c>
    </row>
    <row r="25" spans="7:70" x14ac:dyDescent="0.25">
      <c r="J25" s="51"/>
    </row>
    <row r="26" spans="7:70" x14ac:dyDescent="0.25">
      <c r="J26" s="51"/>
    </row>
    <row r="27" spans="7:70" x14ac:dyDescent="0.25">
      <c r="J27" s="51"/>
    </row>
    <row r="28" spans="7:70" x14ac:dyDescent="0.25">
      <c r="J28"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DzU6zXc0SiJLE1NAyJ23YYvIH/ijT0biGlnC99w7sDbltTl9sT0tfOXXnSKdkeJNXdkQY/8ilrhpoBOnaINW3w==" saltValue="YnG7CBAaChULfV1zvkz8Qw==" spinCount="100000" sheet="1" objects="1" scenarios="1"/>
  <mergeCells count="10">
    <mergeCell ref="G1:Z1"/>
    <mergeCell ref="AX7:AY7"/>
    <mergeCell ref="BA7:BC7"/>
    <mergeCell ref="BH7:BK7"/>
    <mergeCell ref="BM7:BR7"/>
    <mergeCell ref="P7:V7"/>
    <mergeCell ref="W7:AB7"/>
    <mergeCell ref="AE7:AK7"/>
    <mergeCell ref="AN7:AT7"/>
    <mergeCell ref="AV7:AW7"/>
  </mergeCells>
  <hyperlinks>
    <hyperlink ref="C57" r:id="rId1" display="http://appsso.eurostat.ec.europa.eu/nui/show.do?dataset=demo_pjan&amp;lang=en "/>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W69"/>
  <sheetViews>
    <sheetView zoomScaleNormal="100"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5" ht="23.25" x14ac:dyDescent="0.35">
      <c r="A1" s="43" t="s">
        <v>123</v>
      </c>
      <c r="G1" s="82" t="s">
        <v>157</v>
      </c>
      <c r="H1" s="82"/>
      <c r="I1" s="82"/>
      <c r="J1" s="82"/>
      <c r="K1" s="82"/>
      <c r="L1" s="82"/>
      <c r="M1" s="82"/>
      <c r="N1" s="82"/>
      <c r="O1" s="82"/>
      <c r="P1" s="82"/>
      <c r="Q1" s="82"/>
      <c r="R1" s="82"/>
      <c r="S1" s="82"/>
      <c r="T1" s="82"/>
      <c r="U1" s="82"/>
      <c r="V1" s="82"/>
      <c r="W1" s="82"/>
      <c r="X1" s="82"/>
      <c r="Y1" s="82"/>
      <c r="Z1" s="82"/>
    </row>
    <row r="3" spans="1:75" ht="33.75" customHeight="1" x14ac:dyDescent="0.25">
      <c r="C3" s="43" t="s">
        <v>1</v>
      </c>
      <c r="D3" s="43" t="s">
        <v>3</v>
      </c>
      <c r="E3" s="43" t="s">
        <v>75</v>
      </c>
    </row>
    <row r="4" spans="1:75" x14ac:dyDescent="0.25">
      <c r="C4" s="43" t="s">
        <v>2</v>
      </c>
      <c r="D4" s="51">
        <v>83879</v>
      </c>
      <c r="E4" s="43" t="s">
        <v>76</v>
      </c>
    </row>
    <row r="5" spans="1:75"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5"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5"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c r="BW8" s="50"/>
    </row>
    <row r="9" spans="1:75" x14ac:dyDescent="0.25">
      <c r="G9" s="43">
        <v>3</v>
      </c>
      <c r="H9" s="43">
        <v>2005</v>
      </c>
      <c r="I9" s="47">
        <v>8201359</v>
      </c>
      <c r="J9" s="47">
        <v>253009.3</v>
      </c>
      <c r="K9" s="51">
        <v>276290.2</v>
      </c>
      <c r="L9" s="51">
        <f>(J9*1000000)/I9</f>
        <v>30849.679912804695</v>
      </c>
      <c r="N9" s="54">
        <v>0.22089873060502599</v>
      </c>
      <c r="O9" s="55">
        <v>27.805</v>
      </c>
      <c r="P9" s="55">
        <v>1.3819999999999999</v>
      </c>
      <c r="Q9" s="55">
        <v>12.039</v>
      </c>
      <c r="R9" s="55">
        <v>5.1219999999999999</v>
      </c>
      <c r="S9" s="55">
        <v>2.7690000000000001</v>
      </c>
      <c r="T9" s="55">
        <v>4.9370000000000003</v>
      </c>
      <c r="U9" s="55">
        <v>1.284</v>
      </c>
      <c r="V9" s="55">
        <v>0.27200000000000002</v>
      </c>
      <c r="W9" s="55">
        <v>8.7040000000000006</v>
      </c>
      <c r="X9" s="55">
        <v>9.0380000000000003</v>
      </c>
      <c r="Y9" s="55">
        <v>6.1909999999999998</v>
      </c>
      <c r="Z9" s="55">
        <v>3.327</v>
      </c>
      <c r="AA9" s="55">
        <v>0.54500000000000004</v>
      </c>
      <c r="AB9" s="55">
        <v>0</v>
      </c>
      <c r="AC9" s="55"/>
      <c r="AD9" s="55">
        <v>61.603000000000002</v>
      </c>
      <c r="AE9" s="55">
        <v>3.06</v>
      </c>
      <c r="AF9" s="55">
        <v>8.8089999999999993</v>
      </c>
      <c r="AG9" s="55">
        <v>33.567</v>
      </c>
      <c r="AH9" s="55">
        <v>0</v>
      </c>
      <c r="AI9" s="55">
        <v>13.148999999999999</v>
      </c>
      <c r="AJ9" s="55">
        <v>2.9849999999999999</v>
      </c>
      <c r="AK9" s="55">
        <v>3.3000000000000002E-2</v>
      </c>
      <c r="AL9" s="55"/>
      <c r="AM9" s="55">
        <v>66.408000000000001</v>
      </c>
      <c r="AN9" s="55">
        <v>7.165</v>
      </c>
      <c r="AO9" s="55">
        <v>1.641</v>
      </c>
      <c r="AP9" s="55">
        <v>14.349</v>
      </c>
      <c r="AQ9" s="55">
        <v>0</v>
      </c>
      <c r="AR9" s="55">
        <v>42.953000000000003</v>
      </c>
      <c r="AS9" s="55">
        <v>0.29699999999999999</v>
      </c>
      <c r="AT9" s="43">
        <v>2.9999999999971716E-3</v>
      </c>
      <c r="BE9" s="56">
        <v>123.78649350769685</v>
      </c>
      <c r="BF9" s="56">
        <v>2384.3845139031023</v>
      </c>
      <c r="BH9" s="43">
        <v>44.3</v>
      </c>
      <c r="BI9" s="43">
        <v>13.4</v>
      </c>
      <c r="BJ9" s="43">
        <v>41.3</v>
      </c>
      <c r="BK9" s="43">
        <v>1</v>
      </c>
      <c r="BM9" s="57">
        <v>3577.8543457659625</v>
      </c>
      <c r="BN9" s="57">
        <v>5737.7472055030094</v>
      </c>
      <c r="BO9" s="57">
        <v>233.26144822323377</v>
      </c>
      <c r="BP9" s="57">
        <v>8232.4993491869245</v>
      </c>
      <c r="BQ9" s="57">
        <v>3103.3994002579534</v>
      </c>
      <c r="BR9" s="57">
        <v>14048.968917829301</v>
      </c>
      <c r="BT9" s="55"/>
      <c r="BV9" s="51"/>
    </row>
    <row r="10" spans="1:75" x14ac:dyDescent="0.25">
      <c r="G10" s="43">
        <v>4</v>
      </c>
      <c r="H10" s="43">
        <v>2006</v>
      </c>
      <c r="I10" s="47">
        <v>8254298</v>
      </c>
      <c r="J10" s="47">
        <v>266478</v>
      </c>
      <c r="K10" s="51">
        <v>285548.3</v>
      </c>
      <c r="L10" s="51">
        <f t="shared" ref="L10:L18" si="0">(J10*1000000)/I10</f>
        <v>32283.544887766348</v>
      </c>
      <c r="N10" s="54">
        <v>0.22940653349114701</v>
      </c>
      <c r="O10" s="55">
        <v>27.69</v>
      </c>
      <c r="P10" s="55">
        <v>1.44</v>
      </c>
      <c r="Q10" s="55">
        <v>11.475</v>
      </c>
      <c r="R10" s="55">
        <v>5.0629999999999997</v>
      </c>
      <c r="S10" s="55">
        <v>2.9420000000000002</v>
      </c>
      <c r="T10" s="55">
        <v>5.181</v>
      </c>
      <c r="U10" s="55">
        <v>1.3220000000000001</v>
      </c>
      <c r="V10" s="55">
        <v>0.26800000000000002</v>
      </c>
      <c r="W10" s="55">
        <v>8.7509999999999994</v>
      </c>
      <c r="X10" s="55">
        <v>8.9209999999999994</v>
      </c>
      <c r="Y10" s="55">
        <v>5.9459999999999997</v>
      </c>
      <c r="Z10" s="55">
        <v>3.544</v>
      </c>
      <c r="AA10" s="55">
        <v>0.52800000000000002</v>
      </c>
      <c r="AB10" s="55">
        <v>0</v>
      </c>
      <c r="AC10" s="55"/>
      <c r="AD10" s="55">
        <v>60.668999999999997</v>
      </c>
      <c r="AE10" s="55">
        <v>2.9359999999999999</v>
      </c>
      <c r="AF10" s="55">
        <v>8.4160000000000004</v>
      </c>
      <c r="AG10" s="55">
        <v>29.253</v>
      </c>
      <c r="AH10" s="55">
        <v>0</v>
      </c>
      <c r="AI10" s="55">
        <v>16.782</v>
      </c>
      <c r="AJ10" s="55">
        <v>3.1240000000000001</v>
      </c>
      <c r="AK10" s="55">
        <v>0.158</v>
      </c>
      <c r="AL10" s="55"/>
      <c r="AM10" s="55">
        <v>64.498999999999995</v>
      </c>
      <c r="AN10" s="55">
        <v>7.032</v>
      </c>
      <c r="AO10" s="55">
        <v>1.641</v>
      </c>
      <c r="AP10" s="55">
        <v>12.019</v>
      </c>
      <c r="AQ10" s="55">
        <v>0</v>
      </c>
      <c r="AR10" s="55">
        <v>43.387999999999998</v>
      </c>
      <c r="AS10" s="55">
        <v>0.40200000000000002</v>
      </c>
      <c r="AT10" s="43">
        <v>1.6999999999996906E-2</v>
      </c>
      <c r="BE10" s="56">
        <v>120.29840419969639</v>
      </c>
      <c r="BF10" s="56">
        <v>2299.3168609356353</v>
      </c>
      <c r="BH10" s="43">
        <v>44.6</v>
      </c>
      <c r="BI10" s="43">
        <v>13.2</v>
      </c>
      <c r="BJ10" s="43">
        <v>41.3</v>
      </c>
      <c r="BK10" s="43">
        <v>1</v>
      </c>
      <c r="BM10" s="57">
        <v>3698.4737386101169</v>
      </c>
      <c r="BN10" s="57">
        <v>5928.5468615649179</v>
      </c>
      <c r="BO10" s="57">
        <v>443.04252131230527</v>
      </c>
      <c r="BP10" s="57">
        <v>7997.8479147612525</v>
      </c>
      <c r="BQ10" s="57">
        <v>3165.5084217540843</v>
      </c>
      <c r="BR10" s="57">
        <v>13798.684691237211</v>
      </c>
      <c r="BT10" s="55"/>
      <c r="BV10" s="51"/>
    </row>
    <row r="11" spans="1:75" x14ac:dyDescent="0.25">
      <c r="G11" s="43">
        <v>5</v>
      </c>
      <c r="H11" s="43">
        <v>2007</v>
      </c>
      <c r="I11" s="47">
        <v>8282984</v>
      </c>
      <c r="J11" s="47">
        <v>282346.90000000002</v>
      </c>
      <c r="K11" s="51">
        <v>295889.40000000002</v>
      </c>
      <c r="L11" s="51">
        <f t="shared" si="0"/>
        <v>34087.582446132939</v>
      </c>
      <c r="N11" s="54">
        <v>0.25689903288856802</v>
      </c>
      <c r="O11" s="55">
        <v>27.529</v>
      </c>
      <c r="P11" s="55">
        <v>1.42</v>
      </c>
      <c r="Q11" s="55">
        <v>11.186</v>
      </c>
      <c r="R11" s="55">
        <v>4.8609999999999998</v>
      </c>
      <c r="S11" s="55">
        <v>3.1829999999999998</v>
      </c>
      <c r="T11" s="55">
        <v>5.2670000000000003</v>
      </c>
      <c r="U11" s="55">
        <v>1.329</v>
      </c>
      <c r="V11" s="55">
        <v>0.28299999999999997</v>
      </c>
      <c r="W11" s="55">
        <v>8.9120000000000008</v>
      </c>
      <c r="X11" s="55">
        <v>9.0909999999999993</v>
      </c>
      <c r="Y11" s="55">
        <v>5.8920000000000003</v>
      </c>
      <c r="Z11" s="55">
        <v>3.1030000000000002</v>
      </c>
      <c r="AA11" s="55">
        <v>0.53</v>
      </c>
      <c r="AB11" s="55">
        <v>0</v>
      </c>
      <c r="AC11" s="55"/>
      <c r="AD11" s="55">
        <v>61.018000000000001</v>
      </c>
      <c r="AE11" s="55">
        <v>2.7240000000000002</v>
      </c>
      <c r="AF11" s="55">
        <v>6.8479999999999999</v>
      </c>
      <c r="AG11" s="55">
        <v>28.003</v>
      </c>
      <c r="AH11" s="55">
        <v>0</v>
      </c>
      <c r="AI11" s="55">
        <v>20.103999999999999</v>
      </c>
      <c r="AJ11" s="55">
        <v>3.1840000000000002</v>
      </c>
      <c r="AK11" s="55">
        <v>0.155</v>
      </c>
      <c r="AL11" s="55"/>
      <c r="AM11" s="55">
        <v>64.757000000000005</v>
      </c>
      <c r="AN11" s="55">
        <v>6.2720000000000002</v>
      </c>
      <c r="AO11" s="55">
        <v>1.286</v>
      </c>
      <c r="AP11" s="55">
        <v>11.273999999999999</v>
      </c>
      <c r="AQ11" s="55">
        <v>0</v>
      </c>
      <c r="AR11" s="55">
        <v>45.481999999999999</v>
      </c>
      <c r="AS11" s="55">
        <v>0.42499999999999999</v>
      </c>
      <c r="AT11" s="43">
        <v>1.8000000000012062E-2</v>
      </c>
      <c r="BE11" s="56">
        <v>114.67797665763109</v>
      </c>
      <c r="BF11" s="56">
        <v>2252.8558640811034</v>
      </c>
      <c r="BH11" s="43">
        <v>44.7</v>
      </c>
      <c r="BI11" s="43">
        <v>13.2</v>
      </c>
      <c r="BJ11" s="43">
        <v>41.2</v>
      </c>
      <c r="BK11" s="43">
        <v>0.9</v>
      </c>
      <c r="BM11" s="57">
        <v>3846.3373602512088</v>
      </c>
      <c r="BN11" s="57">
        <v>5952.7944969905411</v>
      </c>
      <c r="BO11" s="57">
        <v>511.26197618622945</v>
      </c>
      <c r="BP11" s="57">
        <v>8146.81015405374</v>
      </c>
      <c r="BQ11" s="57">
        <v>3427.4314676124964</v>
      </c>
      <c r="BR11" s="57">
        <v>13341.55068267294</v>
      </c>
      <c r="BT11" s="55"/>
      <c r="BV11" s="51"/>
    </row>
    <row r="12" spans="1:75" x14ac:dyDescent="0.25">
      <c r="G12" s="43">
        <v>6</v>
      </c>
      <c r="H12" s="43">
        <v>2008</v>
      </c>
      <c r="I12" s="47">
        <v>8307989</v>
      </c>
      <c r="J12" s="47">
        <v>291930.40000000002</v>
      </c>
      <c r="K12" s="51">
        <v>300467.59999999998</v>
      </c>
      <c r="L12" s="51">
        <f t="shared" si="0"/>
        <v>35138.51546986882</v>
      </c>
      <c r="N12" s="54">
        <v>0.26140107365202903</v>
      </c>
      <c r="O12" s="55">
        <v>27.835000000000001</v>
      </c>
      <c r="P12" s="55">
        <v>1.468</v>
      </c>
      <c r="Q12" s="55">
        <v>10.874000000000001</v>
      </c>
      <c r="R12" s="55">
        <v>5.0579999999999998</v>
      </c>
      <c r="S12" s="55">
        <v>3.331</v>
      </c>
      <c r="T12" s="55">
        <v>5.2160000000000002</v>
      </c>
      <c r="U12" s="55">
        <v>1.492</v>
      </c>
      <c r="V12" s="55">
        <v>0.39600000000000002</v>
      </c>
      <c r="W12" s="55">
        <v>9.1280000000000001</v>
      </c>
      <c r="X12" s="55">
        <v>8.7789999999999999</v>
      </c>
      <c r="Y12" s="55">
        <v>5.97</v>
      </c>
      <c r="Z12" s="55">
        <v>3.4209999999999998</v>
      </c>
      <c r="AA12" s="55">
        <v>0.53800000000000003</v>
      </c>
      <c r="AB12" s="55">
        <v>0</v>
      </c>
      <c r="AC12" s="55"/>
      <c r="AD12" s="55">
        <v>67.376000000000005</v>
      </c>
      <c r="AE12" s="55">
        <v>2.9750000000000001</v>
      </c>
      <c r="AF12" s="55">
        <v>5.806</v>
      </c>
      <c r="AG12" s="55">
        <v>29.483000000000001</v>
      </c>
      <c r="AH12" s="55">
        <v>0</v>
      </c>
      <c r="AI12" s="55">
        <v>25.574000000000002</v>
      </c>
      <c r="AJ12" s="55">
        <v>3.3820000000000001</v>
      </c>
      <c r="AK12" s="55">
        <v>0.156</v>
      </c>
      <c r="AL12" s="55"/>
      <c r="AM12" s="55">
        <v>66.876999999999995</v>
      </c>
      <c r="AN12" s="55">
        <v>5.5229999999999997</v>
      </c>
      <c r="AO12" s="55">
        <v>1.244</v>
      </c>
      <c r="AP12" s="55">
        <v>12.596</v>
      </c>
      <c r="AQ12" s="55">
        <v>0</v>
      </c>
      <c r="AR12" s="55">
        <v>47.034999999999997</v>
      </c>
      <c r="AS12" s="55">
        <v>0.46100000000000002</v>
      </c>
      <c r="AT12" s="43">
        <v>1.7999999999999183E-2</v>
      </c>
      <c r="BE12" s="56">
        <v>113.89580394372625</v>
      </c>
      <c r="BF12" s="56">
        <v>2228.0469651101625</v>
      </c>
      <c r="BH12" s="43">
        <v>43.1</v>
      </c>
      <c r="BI12" s="43">
        <v>13.7</v>
      </c>
      <c r="BJ12" s="43">
        <v>42.4</v>
      </c>
      <c r="BK12" s="43">
        <v>0.7</v>
      </c>
      <c r="BM12" s="57">
        <v>3893.3622011011457</v>
      </c>
      <c r="BN12" s="57">
        <v>5967.5838349097166</v>
      </c>
      <c r="BO12" s="57">
        <v>583.06017655505673</v>
      </c>
      <c r="BP12" s="57">
        <v>7803.768633281481</v>
      </c>
      <c r="BQ12" s="57">
        <v>3646.1015190599023</v>
      </c>
      <c r="BR12" s="57">
        <v>13948.303532653088</v>
      </c>
      <c r="BT12" s="55"/>
      <c r="BV12" s="51"/>
    </row>
    <row r="13" spans="1:75" x14ac:dyDescent="0.25">
      <c r="G13" s="43">
        <v>7</v>
      </c>
      <c r="H13" s="43">
        <v>2009</v>
      </c>
      <c r="I13" s="47">
        <v>8335003</v>
      </c>
      <c r="J13" s="47">
        <v>286188.40000000002</v>
      </c>
      <c r="K13" s="51">
        <v>289052.59999999998</v>
      </c>
      <c r="L13" s="51">
        <f t="shared" si="0"/>
        <v>34335.728493439055</v>
      </c>
      <c r="N13" s="54">
        <v>0.28063202024813799</v>
      </c>
      <c r="O13" s="55">
        <v>26.295000000000002</v>
      </c>
      <c r="P13" s="55">
        <v>1.137</v>
      </c>
      <c r="Q13" s="55">
        <v>10.117000000000001</v>
      </c>
      <c r="R13" s="55">
        <v>4.7060000000000004</v>
      </c>
      <c r="S13" s="55">
        <v>3.4279999999999999</v>
      </c>
      <c r="T13" s="55">
        <v>4.9619999999999997</v>
      </c>
      <c r="U13" s="55">
        <v>1.5369999999999999</v>
      </c>
      <c r="V13" s="55">
        <v>0.40899999999999997</v>
      </c>
      <c r="W13" s="55">
        <v>8.4469999999999992</v>
      </c>
      <c r="X13" s="55">
        <v>8.4600000000000009</v>
      </c>
      <c r="Y13" s="55">
        <v>5.7859999999999996</v>
      </c>
      <c r="Z13" s="55">
        <v>3.0649999999999999</v>
      </c>
      <c r="AA13" s="55">
        <v>0.53700000000000003</v>
      </c>
      <c r="AB13" s="55">
        <v>0</v>
      </c>
      <c r="AC13" s="55"/>
      <c r="AD13" s="55">
        <v>70.56</v>
      </c>
      <c r="AE13" s="55">
        <v>2.6280000000000001</v>
      </c>
      <c r="AF13" s="55">
        <v>6.7789999999999999</v>
      </c>
      <c r="AG13" s="55">
        <v>29.635999999999999</v>
      </c>
      <c r="AH13" s="55">
        <v>0</v>
      </c>
      <c r="AI13" s="55">
        <v>27.472000000000001</v>
      </c>
      <c r="AJ13" s="55">
        <v>3.9</v>
      </c>
      <c r="AK13" s="55">
        <v>0.14499999999999999</v>
      </c>
      <c r="AL13" s="55"/>
      <c r="AM13" s="55">
        <v>69.087999999999994</v>
      </c>
      <c r="AN13" s="55">
        <v>3.7589999999999999</v>
      </c>
      <c r="AO13" s="55">
        <v>1.1359999999999999</v>
      </c>
      <c r="AP13" s="55">
        <v>13.618</v>
      </c>
      <c r="AQ13" s="55">
        <v>0</v>
      </c>
      <c r="AR13" s="55">
        <v>49.95</v>
      </c>
      <c r="AS13" s="55">
        <v>0.60799999999999998</v>
      </c>
      <c r="AT13" s="43">
        <v>1.7000000000000015E-2</v>
      </c>
      <c r="BE13" s="56">
        <v>111.34304888846883</v>
      </c>
      <c r="BF13" s="56">
        <v>2161.8235495898584</v>
      </c>
      <c r="BH13" s="43">
        <v>43.5</v>
      </c>
      <c r="BI13" s="43">
        <v>13.2</v>
      </c>
      <c r="BJ13" s="43">
        <v>42.5</v>
      </c>
      <c r="BK13" s="43">
        <v>0.8</v>
      </c>
      <c r="BM13" s="57">
        <v>3914.0523709771082</v>
      </c>
      <c r="BN13" s="57">
        <v>5769.1315563198623</v>
      </c>
      <c r="BO13" s="57">
        <v>695.13585972977876</v>
      </c>
      <c r="BP13" s="57">
        <v>7687.7493609522262</v>
      </c>
      <c r="BQ13" s="57">
        <v>3674.8202288904863</v>
      </c>
      <c r="BR13" s="57">
        <v>13094.800178686539</v>
      </c>
      <c r="BT13" s="55"/>
      <c r="BV13" s="51"/>
    </row>
    <row r="14" spans="1:75" x14ac:dyDescent="0.25">
      <c r="G14" s="43">
        <v>8</v>
      </c>
      <c r="H14" s="43">
        <v>2010</v>
      </c>
      <c r="I14" s="47">
        <v>8351643</v>
      </c>
      <c r="J14" s="47">
        <v>294627.5</v>
      </c>
      <c r="K14" s="51">
        <v>294627.5</v>
      </c>
      <c r="L14" s="51">
        <f t="shared" si="0"/>
        <v>35277.789053004301</v>
      </c>
      <c r="N14" s="54">
        <v>0.29798235301646803</v>
      </c>
      <c r="O14" s="55">
        <v>28.032</v>
      </c>
      <c r="P14" s="55">
        <v>1.2350000000000001</v>
      </c>
      <c r="Q14" s="55">
        <v>10.503</v>
      </c>
      <c r="R14" s="55">
        <v>5.1459999999999999</v>
      </c>
      <c r="S14" s="55">
        <v>3.7629999999999999</v>
      </c>
      <c r="T14" s="55">
        <v>5.1859999999999999</v>
      </c>
      <c r="U14" s="55">
        <v>1.8420000000000001</v>
      </c>
      <c r="V14" s="55">
        <v>0.35699999999999998</v>
      </c>
      <c r="W14" s="55">
        <v>9.1519999999999992</v>
      </c>
      <c r="X14" s="55">
        <v>8.6999999999999993</v>
      </c>
      <c r="Y14" s="55">
        <v>6.3289999999999997</v>
      </c>
      <c r="Z14" s="55">
        <v>3.2890000000000001</v>
      </c>
      <c r="AA14" s="55">
        <v>0.56200000000000006</v>
      </c>
      <c r="AB14" s="55">
        <v>0</v>
      </c>
      <c r="AC14" s="55"/>
      <c r="AD14" s="55">
        <v>84.584999999999994</v>
      </c>
      <c r="AE14" s="55">
        <v>2.58</v>
      </c>
      <c r="AF14" s="55">
        <v>7.39</v>
      </c>
      <c r="AG14" s="55">
        <v>32.128</v>
      </c>
      <c r="AH14" s="55">
        <v>0</v>
      </c>
      <c r="AI14" s="55">
        <v>37.618000000000002</v>
      </c>
      <c r="AJ14" s="55">
        <v>4.7140000000000004</v>
      </c>
      <c r="AK14" s="55">
        <v>0.155</v>
      </c>
      <c r="AL14" s="55"/>
      <c r="AM14" s="55">
        <v>71.128</v>
      </c>
      <c r="AN14" s="55">
        <v>4.9180000000000001</v>
      </c>
      <c r="AO14" s="55">
        <v>1.274</v>
      </c>
      <c r="AP14" s="55">
        <v>16.135999999999999</v>
      </c>
      <c r="AQ14" s="55">
        <v>0</v>
      </c>
      <c r="AR14" s="55">
        <v>48.174999999999997</v>
      </c>
      <c r="AS14" s="55">
        <v>0.60699999999999998</v>
      </c>
      <c r="AT14" s="43">
        <v>1.8000000000000016E-2</v>
      </c>
      <c r="BE14" s="56">
        <v>116.58789488421822</v>
      </c>
      <c r="BF14" s="56">
        <v>2171.2191161572055</v>
      </c>
      <c r="BH14" s="43">
        <v>42.9</v>
      </c>
      <c r="BI14" s="43">
        <v>13.8</v>
      </c>
      <c r="BJ14" s="43">
        <v>42.2</v>
      </c>
      <c r="BK14" s="43">
        <v>1</v>
      </c>
      <c r="BM14" s="57">
        <v>3969.4156328425402</v>
      </c>
      <c r="BN14" s="57">
        <v>6041.6165090283748</v>
      </c>
      <c r="BO14" s="57">
        <v>688.85965772557108</v>
      </c>
      <c r="BP14" s="57">
        <v>7912.7988200323116</v>
      </c>
      <c r="BQ14" s="57">
        <v>4284.3898360714247</v>
      </c>
      <c r="BR14" s="57">
        <v>14377.998538170663</v>
      </c>
      <c r="BT14" s="55"/>
      <c r="BV14" s="51"/>
    </row>
    <row r="15" spans="1:75" x14ac:dyDescent="0.25">
      <c r="G15" s="43">
        <v>9</v>
      </c>
      <c r="H15" s="43">
        <v>2011</v>
      </c>
      <c r="I15" s="47">
        <v>8375164</v>
      </c>
      <c r="J15" s="47">
        <v>308630.3</v>
      </c>
      <c r="K15" s="51">
        <v>302900.59999999998</v>
      </c>
      <c r="L15" s="51">
        <f t="shared" si="0"/>
        <v>36850.657491602549</v>
      </c>
      <c r="N15" s="54">
        <v>0.30222090000000001</v>
      </c>
      <c r="O15" s="55">
        <v>27.094000000000001</v>
      </c>
      <c r="P15" s="55">
        <v>1.204</v>
      </c>
      <c r="Q15" s="55">
        <v>9.9559999999999995</v>
      </c>
      <c r="R15" s="55">
        <v>4.9950000000000001</v>
      </c>
      <c r="S15" s="55">
        <v>3.641</v>
      </c>
      <c r="T15" s="55">
        <v>5.1760000000000002</v>
      </c>
      <c r="U15" s="55">
        <v>1.74</v>
      </c>
      <c r="V15" s="55">
        <v>0.38200000000000001</v>
      </c>
      <c r="W15" s="55">
        <v>9.1910000000000007</v>
      </c>
      <c r="X15" s="55">
        <v>8.4930000000000003</v>
      </c>
      <c r="Y15" s="55">
        <v>5.8570000000000002</v>
      </c>
      <c r="Z15" s="55">
        <v>2.9990000000000001</v>
      </c>
      <c r="AA15" s="55">
        <v>0.55300000000000005</v>
      </c>
      <c r="AB15" s="55">
        <v>0</v>
      </c>
      <c r="AC15" s="55"/>
      <c r="AD15" s="55">
        <v>79.87</v>
      </c>
      <c r="AE15" s="55">
        <v>2.7029999999999998</v>
      </c>
      <c r="AF15" s="55">
        <v>4.8899999999999997</v>
      </c>
      <c r="AG15" s="55">
        <v>31.956</v>
      </c>
      <c r="AH15" s="55">
        <v>0</v>
      </c>
      <c r="AI15" s="55">
        <v>35.213000000000001</v>
      </c>
      <c r="AJ15" s="55">
        <v>5.0090000000000003</v>
      </c>
      <c r="AK15" s="55">
        <v>9.9000000000000005E-2</v>
      </c>
      <c r="AL15" s="55"/>
      <c r="AM15" s="55">
        <v>65.813000000000002</v>
      </c>
      <c r="AN15" s="55">
        <v>5.431</v>
      </c>
      <c r="AO15" s="55">
        <v>1.014</v>
      </c>
      <c r="AP15" s="55">
        <v>14.343</v>
      </c>
      <c r="AQ15" s="55">
        <v>0</v>
      </c>
      <c r="AR15" s="55">
        <v>44.41</v>
      </c>
      <c r="AS15" s="55">
        <v>0.60399999999999998</v>
      </c>
      <c r="AT15" s="43">
        <v>1.1000000000009114E-2</v>
      </c>
      <c r="BE15" s="56">
        <v>110.05590612894132</v>
      </c>
      <c r="BF15" s="56">
        <v>2174.6940493783941</v>
      </c>
      <c r="BH15" s="43">
        <v>40.9</v>
      </c>
      <c r="BI15" s="43">
        <v>13.6</v>
      </c>
      <c r="BJ15" s="43">
        <v>44.4</v>
      </c>
      <c r="BK15" s="43">
        <v>1</v>
      </c>
      <c r="BM15" s="57">
        <v>3997.3766236946526</v>
      </c>
      <c r="BN15" s="57">
        <v>6059.2433361994836</v>
      </c>
      <c r="BO15" s="57">
        <v>590.00189087697049</v>
      </c>
      <c r="BP15" s="57">
        <v>7666.9731839168562</v>
      </c>
      <c r="BQ15" s="57">
        <v>4116.2026097276521</v>
      </c>
      <c r="BR15" s="57">
        <v>13619.847429580739</v>
      </c>
      <c r="BT15" s="55"/>
      <c r="BV15" s="51"/>
    </row>
    <row r="16" spans="1:75" x14ac:dyDescent="0.25">
      <c r="G16" s="43">
        <v>10</v>
      </c>
      <c r="H16" s="43">
        <v>2012</v>
      </c>
      <c r="I16" s="47">
        <v>8408121</v>
      </c>
      <c r="J16" s="47">
        <v>317117</v>
      </c>
      <c r="K16" s="51">
        <v>305159.5</v>
      </c>
      <c r="L16" s="51">
        <f t="shared" si="0"/>
        <v>37715.560943996883</v>
      </c>
      <c r="N16" s="54">
        <v>0.31240053964879</v>
      </c>
      <c r="O16" s="55">
        <v>27</v>
      </c>
      <c r="P16" s="55">
        <v>1.19</v>
      </c>
      <c r="Q16" s="55">
        <v>9.7870000000000008</v>
      </c>
      <c r="R16" s="55">
        <v>4.9630000000000001</v>
      </c>
      <c r="S16" s="55">
        <v>3.6659999999999999</v>
      </c>
      <c r="T16" s="55">
        <v>5.2530000000000001</v>
      </c>
      <c r="U16" s="55">
        <v>1.8440000000000001</v>
      </c>
      <c r="V16" s="55">
        <v>0.29699999999999999</v>
      </c>
      <c r="W16" s="55">
        <v>9.02</v>
      </c>
      <c r="X16" s="55">
        <v>8.44</v>
      </c>
      <c r="Y16" s="55">
        <v>6.0519999999999996</v>
      </c>
      <c r="Z16" s="55">
        <v>2.9239999999999999</v>
      </c>
      <c r="AA16" s="55">
        <v>0.56399999999999995</v>
      </c>
      <c r="AB16" s="55">
        <v>0</v>
      </c>
      <c r="AC16" s="55"/>
      <c r="AD16" s="55">
        <v>84.661000000000001</v>
      </c>
      <c r="AE16" s="55">
        <v>2.5569999999999999</v>
      </c>
      <c r="AF16" s="55">
        <v>5.0380000000000003</v>
      </c>
      <c r="AG16" s="55">
        <v>34.070999999999998</v>
      </c>
      <c r="AH16" s="55">
        <v>0</v>
      </c>
      <c r="AI16" s="55">
        <v>37.731999999999999</v>
      </c>
      <c r="AJ16" s="55">
        <v>5.1639999999999997</v>
      </c>
      <c r="AK16" s="55">
        <v>9.9000000000000005E-2</v>
      </c>
      <c r="AL16" s="55"/>
      <c r="AM16" s="55">
        <v>72.617000000000004</v>
      </c>
      <c r="AN16" s="55">
        <v>4.407</v>
      </c>
      <c r="AO16" s="55">
        <v>0.74299999999999999</v>
      </c>
      <c r="AP16" s="55">
        <v>11.554</v>
      </c>
      <c r="AQ16" s="55">
        <v>0</v>
      </c>
      <c r="AR16" s="55">
        <v>55.11</v>
      </c>
      <c r="AS16" s="55">
        <v>0.79200000000000004</v>
      </c>
      <c r="AT16" s="43">
        <v>1.1000000000011445E-2</v>
      </c>
      <c r="BE16" s="56">
        <v>108.83549526031838</v>
      </c>
      <c r="BF16" s="56">
        <v>2100.5332993135835</v>
      </c>
      <c r="BH16" s="43">
        <v>49.2</v>
      </c>
      <c r="BI16" s="43">
        <v>7.2</v>
      </c>
      <c r="BJ16" s="43">
        <v>42.5</v>
      </c>
      <c r="BK16" s="43">
        <v>1.2</v>
      </c>
      <c r="BM16" s="57">
        <v>4089.1879671774518</v>
      </c>
      <c r="BN16" s="57">
        <v>6150.9028374892514</v>
      </c>
      <c r="BO16" s="57">
        <v>595.34117500934315</v>
      </c>
      <c r="BP16" s="57">
        <v>7640.4607156713337</v>
      </c>
      <c r="BQ16" s="57">
        <v>4223.4102275421983</v>
      </c>
      <c r="BR16" s="57">
        <v>13519.215531094414</v>
      </c>
      <c r="BT16" s="55"/>
      <c r="BV16" s="51"/>
    </row>
    <row r="17" spans="7:74" x14ac:dyDescent="0.25">
      <c r="G17" s="43">
        <v>11</v>
      </c>
      <c r="H17" s="43">
        <v>2013</v>
      </c>
      <c r="I17" s="47">
        <v>8451860</v>
      </c>
      <c r="J17" s="47">
        <v>322539.2</v>
      </c>
      <c r="K17" s="51">
        <v>305538.59999999998</v>
      </c>
      <c r="L17" s="51">
        <f t="shared" si="0"/>
        <v>38161.919388158349</v>
      </c>
      <c r="N17" s="54">
        <v>0.32678087639117798</v>
      </c>
      <c r="O17" s="55">
        <v>27.896000000000001</v>
      </c>
      <c r="P17" s="55">
        <v>1.2589999999999999</v>
      </c>
      <c r="Q17" s="55">
        <v>10.013</v>
      </c>
      <c r="R17" s="55">
        <v>5.1790000000000003</v>
      </c>
      <c r="S17" s="55">
        <v>4.0190000000000001</v>
      </c>
      <c r="T17" s="55">
        <v>5.2460000000000004</v>
      </c>
      <c r="U17" s="55">
        <v>1.9079999999999999</v>
      </c>
      <c r="V17" s="55">
        <v>0.27200000000000002</v>
      </c>
      <c r="W17" s="55">
        <v>9.2010000000000005</v>
      </c>
      <c r="X17" s="55">
        <v>8.8160000000000007</v>
      </c>
      <c r="Y17" s="55">
        <v>6.3979999999999997</v>
      </c>
      <c r="Z17" s="55">
        <v>2.9180000000000001</v>
      </c>
      <c r="AA17" s="55">
        <v>0.56200000000000006</v>
      </c>
      <c r="AB17" s="55">
        <v>0</v>
      </c>
      <c r="AC17" s="55"/>
      <c r="AD17" s="55">
        <v>87.584999999999994</v>
      </c>
      <c r="AE17" s="55">
        <v>2.7349999999999999</v>
      </c>
      <c r="AF17" s="55">
        <v>4.5259999999999998</v>
      </c>
      <c r="AG17" s="55">
        <v>36.651000000000003</v>
      </c>
      <c r="AH17" s="55">
        <v>0</v>
      </c>
      <c r="AI17" s="55">
        <v>37.765999999999998</v>
      </c>
      <c r="AJ17" s="55">
        <v>5.8079999999999998</v>
      </c>
      <c r="AK17" s="55">
        <v>9.9000000000000005E-2</v>
      </c>
      <c r="AL17" s="55"/>
      <c r="AM17" s="55">
        <v>68.277000000000001</v>
      </c>
      <c r="AN17" s="55">
        <v>4.2089999999999996</v>
      </c>
      <c r="AO17" s="55">
        <v>0.69499999999999995</v>
      </c>
      <c r="AP17" s="55">
        <v>8.5399999999999991</v>
      </c>
      <c r="AQ17" s="55">
        <v>0</v>
      </c>
      <c r="AR17" s="55">
        <v>54.097000000000001</v>
      </c>
      <c r="AS17" s="55">
        <v>0.72199999999999998</v>
      </c>
      <c r="AT17" s="43">
        <v>1.4000000000004231E-2</v>
      </c>
      <c r="AV17" s="58">
        <v>0.20180000000000001</v>
      </c>
      <c r="AW17" s="58">
        <v>7.5399999999999995E-2</v>
      </c>
      <c r="AX17" s="59">
        <v>0.1108</v>
      </c>
      <c r="AY17" s="59">
        <v>4.2799999999999998E-2</v>
      </c>
      <c r="AZ17" s="59"/>
      <c r="BA17" s="59"/>
      <c r="BB17" s="59"/>
      <c r="BC17" s="59"/>
      <c r="BE17" s="56">
        <v>109.99592096010194</v>
      </c>
      <c r="BF17" s="56">
        <v>2076.5058049765425</v>
      </c>
      <c r="BH17" s="43">
        <v>47.6</v>
      </c>
      <c r="BI17" s="43">
        <v>7.8</v>
      </c>
      <c r="BJ17" s="43">
        <v>43.6</v>
      </c>
      <c r="BK17" s="43">
        <v>1</v>
      </c>
      <c r="BM17" s="57">
        <v>4199.7544001728411</v>
      </c>
      <c r="BN17" s="57">
        <v>6172.4849527085125</v>
      </c>
      <c r="BO17" s="57">
        <v>621.91936413757423</v>
      </c>
      <c r="BP17" s="57">
        <v>7992.1462692892637</v>
      </c>
      <c r="BQ17" s="57">
        <v>4590.303392973693</v>
      </c>
      <c r="BR17" s="57">
        <v>14047.038014179272</v>
      </c>
      <c r="BT17" s="55"/>
      <c r="BV17" s="51"/>
    </row>
    <row r="18" spans="7:74" x14ac:dyDescent="0.25">
      <c r="G18" s="43">
        <v>12</v>
      </c>
      <c r="H18" s="43">
        <v>2014</v>
      </c>
      <c r="I18" s="47">
        <v>8506889</v>
      </c>
      <c r="J18" s="47">
        <v>330417.59999999998</v>
      </c>
      <c r="K18" s="51">
        <v>307508.90000000002</v>
      </c>
      <c r="L18" s="51">
        <f t="shared" si="0"/>
        <v>38841.179190183393</v>
      </c>
      <c r="N18" s="54">
        <v>0.326444039739546</v>
      </c>
      <c r="O18" s="55">
        <v>26.800999999999998</v>
      </c>
      <c r="P18" s="55">
        <v>1.2669999999999999</v>
      </c>
      <c r="Q18" s="55">
        <v>9.6869999999999994</v>
      </c>
      <c r="R18" s="55">
        <v>4.78</v>
      </c>
      <c r="S18" s="55">
        <v>3.8250000000000002</v>
      </c>
      <c r="T18" s="55">
        <v>5.1989999999999998</v>
      </c>
      <c r="U18" s="55">
        <v>1.742</v>
      </c>
      <c r="V18" s="55">
        <v>0.30099999999999999</v>
      </c>
      <c r="W18" s="55">
        <v>9.09</v>
      </c>
      <c r="X18" s="55">
        <v>8.7260000000000009</v>
      </c>
      <c r="Y18" s="55">
        <v>5.6230000000000002</v>
      </c>
      <c r="Z18" s="55">
        <v>2.8250000000000002</v>
      </c>
      <c r="AA18" s="55">
        <v>0.53700000000000003</v>
      </c>
      <c r="AB18" s="55">
        <v>0</v>
      </c>
      <c r="AC18" s="55"/>
      <c r="AD18" s="55">
        <v>79.998999999999995</v>
      </c>
      <c r="AE18" s="55">
        <v>3.0219999999999998</v>
      </c>
      <c r="AF18" s="55">
        <v>3.92</v>
      </c>
      <c r="AG18" s="55">
        <v>31.117999999999999</v>
      </c>
      <c r="AH18" s="55">
        <v>0</v>
      </c>
      <c r="AI18" s="55">
        <v>36.197000000000003</v>
      </c>
      <c r="AJ18" s="55">
        <v>5.6470000000000002</v>
      </c>
      <c r="AK18" s="55">
        <v>9.5000000000000001E-2</v>
      </c>
      <c r="AL18" s="55"/>
      <c r="AM18" s="55">
        <v>65.421000000000006</v>
      </c>
      <c r="AN18" s="55">
        <v>2.96</v>
      </c>
      <c r="AO18" s="55">
        <v>0.60899999999999999</v>
      </c>
      <c r="AP18" s="55">
        <v>7.3529999999999998</v>
      </c>
      <c r="AQ18" s="55">
        <v>0</v>
      </c>
      <c r="AR18" s="55">
        <v>53.796999999999997</v>
      </c>
      <c r="AS18" s="55">
        <v>0.68899999999999995</v>
      </c>
      <c r="AT18" s="43">
        <v>1.3000000000012446E-2</v>
      </c>
      <c r="AV18" s="60">
        <v>0.19869999999999999</v>
      </c>
      <c r="AW18" s="60">
        <v>7.2999999999999995E-2</v>
      </c>
      <c r="AX18" s="59">
        <v>0.1055</v>
      </c>
      <c r="AY18" s="59">
        <v>4.0099999999999997E-2</v>
      </c>
      <c r="AZ18" s="59"/>
      <c r="BA18" s="59"/>
      <c r="BB18" s="59"/>
      <c r="BC18" s="59"/>
      <c r="BE18" s="56">
        <v>106.331102444685</v>
      </c>
      <c r="BF18" s="56">
        <v>2027.4636858375934</v>
      </c>
      <c r="BH18" s="43">
        <v>47.8</v>
      </c>
      <c r="BI18" s="43">
        <v>7.2</v>
      </c>
      <c r="BJ18" s="43">
        <v>44</v>
      </c>
      <c r="BK18" s="56">
        <v>1.1000000000000001</v>
      </c>
      <c r="BM18" s="51">
        <v>4268.4568491111386</v>
      </c>
      <c r="BN18" s="51">
        <v>6093.7231298366287</v>
      </c>
      <c r="BO18" s="51">
        <v>705.57728576693955</v>
      </c>
      <c r="BP18" s="51">
        <v>7918.9974601645608</v>
      </c>
      <c r="BQ18" s="51">
        <v>4273.9587992015804</v>
      </c>
      <c r="BR18" s="51">
        <v>13092.47000683966</v>
      </c>
      <c r="BT18" s="55"/>
    </row>
    <row r="19" spans="7:74" x14ac:dyDescent="0.25">
      <c r="G19" s="43">
        <v>13</v>
      </c>
      <c r="H19" s="43">
        <v>2015</v>
      </c>
      <c r="I19" s="47">
        <v>8576261</v>
      </c>
      <c r="J19" s="47">
        <v>339896</v>
      </c>
      <c r="K19" s="51">
        <v>310470.40000000002</v>
      </c>
      <c r="L19" s="51">
        <f>(J19*1000000)/I19</f>
        <v>39632.189365505554</v>
      </c>
      <c r="AV19" s="60">
        <v>0.1983</v>
      </c>
      <c r="AW19" s="61">
        <v>7.1099999999999997E-2</v>
      </c>
      <c r="AX19" s="59">
        <v>0.1047</v>
      </c>
      <c r="AY19" s="59">
        <v>3.78E-2</v>
      </c>
      <c r="AZ19" s="59"/>
      <c r="BA19" s="59">
        <v>1.1100000000000001</v>
      </c>
      <c r="BB19" s="59">
        <v>1.02</v>
      </c>
      <c r="BC19" s="59"/>
      <c r="BH19" s="43">
        <v>48</v>
      </c>
      <c r="BI19" s="43">
        <v>6.9</v>
      </c>
      <c r="BJ19" s="43">
        <v>44.5</v>
      </c>
      <c r="BK19" s="43">
        <v>0.6</v>
      </c>
    </row>
    <row r="20" spans="7:74" x14ac:dyDescent="0.25">
      <c r="G20" s="43">
        <v>14</v>
      </c>
      <c r="H20" s="43">
        <v>2016</v>
      </c>
    </row>
    <row r="21" spans="7:74" x14ac:dyDescent="0.25">
      <c r="G21" s="43">
        <v>15</v>
      </c>
      <c r="H21" s="43">
        <v>2017</v>
      </c>
      <c r="S21" s="65"/>
    </row>
    <row r="22" spans="7:74" x14ac:dyDescent="0.25">
      <c r="G22" s="43">
        <v>16</v>
      </c>
      <c r="H22" s="43">
        <v>2018</v>
      </c>
    </row>
    <row r="23" spans="7:74" x14ac:dyDescent="0.25">
      <c r="G23" s="43">
        <v>17</v>
      </c>
      <c r="H23" s="43">
        <v>2019</v>
      </c>
    </row>
    <row r="24" spans="7:74" x14ac:dyDescent="0.25">
      <c r="G24" s="43">
        <v>18</v>
      </c>
      <c r="H24" s="43">
        <v>2020</v>
      </c>
    </row>
    <row r="25" spans="7:74" x14ac:dyDescent="0.25">
      <c r="J25" s="51"/>
    </row>
    <row r="26" spans="7:74" x14ac:dyDescent="0.25">
      <c r="J26" s="51"/>
    </row>
    <row r="27" spans="7:74" x14ac:dyDescent="0.25">
      <c r="J27" s="51"/>
    </row>
    <row r="28" spans="7:74" x14ac:dyDescent="0.25">
      <c r="J28" s="51"/>
    </row>
    <row r="29" spans="7:74" x14ac:dyDescent="0.25">
      <c r="J29" s="51"/>
    </row>
    <row r="30" spans="7:74" x14ac:dyDescent="0.25">
      <c r="J30" s="51"/>
    </row>
    <row r="31" spans="7:74" x14ac:dyDescent="0.25">
      <c r="J31" s="51"/>
    </row>
    <row r="32" spans="7:74"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SPTCTOG45CdbkTEmN0tJOWbkOXI87QUaaq48uUPz1TJdAue/LGyzmMNhxl25we/W0HzivjXDEQTANd2ZHxZtOw==" saltValue="Eq2nsyYgg6NP+z+LuvhdYg=="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R69"/>
  <sheetViews>
    <sheetView workbookViewId="0">
      <selection activeCell="D11" sqref="D11"/>
    </sheetView>
  </sheetViews>
  <sheetFormatPr defaultRowHeight="15" x14ac:dyDescent="0.25"/>
  <cols>
    <col min="1" max="1" width="13" style="43" customWidth="1"/>
    <col min="2" max="2" width="14.425781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48</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77</v>
      </c>
      <c r="D4" s="51">
        <v>30528</v>
      </c>
      <c r="E4" s="43" t="s">
        <v>76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10445852</v>
      </c>
      <c r="J9" s="47">
        <v>311481</v>
      </c>
      <c r="K9" s="51">
        <v>340752.1</v>
      </c>
      <c r="L9" s="51">
        <f>(J9*1000000)/I9</f>
        <v>29818.630399894617</v>
      </c>
      <c r="M9" s="51"/>
      <c r="N9" s="54">
        <v>3.4218353188215797E-2</v>
      </c>
      <c r="O9" s="55">
        <v>36.590000000000003</v>
      </c>
      <c r="P9" s="55">
        <v>2.0259999999999998</v>
      </c>
      <c r="Q9" s="55">
        <v>16.463999999999999</v>
      </c>
      <c r="R9" s="55">
        <v>10.009</v>
      </c>
      <c r="S9" s="55">
        <v>0.64400000000000002</v>
      </c>
      <c r="T9" s="55">
        <v>6.8959999999999999</v>
      </c>
      <c r="U9" s="55">
        <v>0.42799999999999999</v>
      </c>
      <c r="V9" s="55">
        <v>0.123</v>
      </c>
      <c r="W9" s="55">
        <v>11.779</v>
      </c>
      <c r="X9" s="55">
        <v>9.89</v>
      </c>
      <c r="Y9" s="55">
        <v>9.9250000000000007</v>
      </c>
      <c r="Z9" s="55">
        <v>4.1520000000000001</v>
      </c>
      <c r="AA9" s="55">
        <v>0.81399999999999995</v>
      </c>
      <c r="AB9" s="55">
        <v>2.9000000000000001E-2</v>
      </c>
      <c r="AC9" s="55"/>
      <c r="AD9" s="55">
        <v>22.366</v>
      </c>
      <c r="AE9" s="55">
        <v>0</v>
      </c>
      <c r="AF9" s="55">
        <v>6.4000000000000001E-2</v>
      </c>
      <c r="AG9" s="55">
        <v>15.792999999999999</v>
      </c>
      <c r="AH9" s="55">
        <v>0</v>
      </c>
      <c r="AI9" s="55">
        <v>1.488</v>
      </c>
      <c r="AJ9" s="55">
        <v>2.1190000000000002</v>
      </c>
      <c r="AK9" s="55">
        <v>2.9020000000000001</v>
      </c>
      <c r="AL9" s="55"/>
      <c r="AM9" s="55">
        <v>87.025000000000006</v>
      </c>
      <c r="AN9" s="55">
        <v>8.1989999999999998</v>
      </c>
      <c r="AO9" s="55">
        <v>1.74</v>
      </c>
      <c r="AP9" s="55">
        <v>25.143000000000001</v>
      </c>
      <c r="AQ9" s="55">
        <v>47.594999999999999</v>
      </c>
      <c r="AR9" s="55">
        <v>3.4220000000000002</v>
      </c>
      <c r="AS9" s="55">
        <v>0.66</v>
      </c>
      <c r="AT9" s="43">
        <v>0.26600000000001611</v>
      </c>
      <c r="BE9" s="56">
        <v>173.3694123426661</v>
      </c>
      <c r="BF9" s="56">
        <v>2178.4237771683934</v>
      </c>
      <c r="BH9" s="43">
        <v>39.5</v>
      </c>
      <c r="BI9" s="43">
        <v>41.1</v>
      </c>
      <c r="BJ9" s="43">
        <v>18.5</v>
      </c>
      <c r="BK9" s="43">
        <v>0.9</v>
      </c>
      <c r="BM9" s="57">
        <v>185.97030647608784</v>
      </c>
      <c r="BN9" s="57">
        <v>7911.6938950988815</v>
      </c>
      <c r="BO9" s="57">
        <v>20.870507308684434</v>
      </c>
      <c r="BP9" s="57">
        <v>8478.1456004585834</v>
      </c>
      <c r="BQ9" s="57">
        <v>685.51844266178205</v>
      </c>
      <c r="BR9" s="57">
        <v>20033.647992676117</v>
      </c>
    </row>
    <row r="10" spans="1:70" x14ac:dyDescent="0.25">
      <c r="G10" s="43">
        <v>4</v>
      </c>
      <c r="H10" s="43">
        <v>2006</v>
      </c>
      <c r="I10" s="47">
        <v>10511382</v>
      </c>
      <c r="J10" s="47">
        <v>326662</v>
      </c>
      <c r="K10" s="51">
        <v>349269.1</v>
      </c>
      <c r="L10" s="51">
        <f t="shared" ref="L10:L24" si="0">(J10*1000000)/I10</f>
        <v>31076.979221190897</v>
      </c>
      <c r="N10" s="54">
        <v>3.7189209070920499E-2</v>
      </c>
      <c r="O10" s="55">
        <v>36.198999999999998</v>
      </c>
      <c r="P10" s="55">
        <v>1.982</v>
      </c>
      <c r="Q10" s="55">
        <v>15.353</v>
      </c>
      <c r="R10" s="55">
        <v>10.455</v>
      </c>
      <c r="S10" s="55">
        <v>0.70199999999999996</v>
      </c>
      <c r="T10" s="55">
        <v>7.1029999999999998</v>
      </c>
      <c r="U10" s="55">
        <v>0.47499999999999998</v>
      </c>
      <c r="V10" s="55">
        <v>0.129</v>
      </c>
      <c r="W10" s="55">
        <v>12.496</v>
      </c>
      <c r="X10" s="55">
        <v>9.5790000000000006</v>
      </c>
      <c r="Y10" s="55">
        <v>8.9190000000000005</v>
      </c>
      <c r="Z10" s="55">
        <v>4.3140000000000001</v>
      </c>
      <c r="AA10" s="55">
        <v>0.88900000000000001</v>
      </c>
      <c r="AB10" s="55">
        <v>2E-3</v>
      </c>
      <c r="AC10" s="55"/>
      <c r="AD10" s="55">
        <v>34.347999999999999</v>
      </c>
      <c r="AE10" s="55">
        <v>0</v>
      </c>
      <c r="AF10" s="55">
        <v>6.8000000000000005E-2</v>
      </c>
      <c r="AG10" s="55">
        <v>28.829000000000001</v>
      </c>
      <c r="AH10" s="55">
        <v>0</v>
      </c>
      <c r="AI10" s="55">
        <v>1.147</v>
      </c>
      <c r="AJ10" s="55">
        <v>1.5129999999999999</v>
      </c>
      <c r="AK10" s="55">
        <v>2.7909999999999999</v>
      </c>
      <c r="AL10" s="55"/>
      <c r="AM10" s="55">
        <v>85.617000000000004</v>
      </c>
      <c r="AN10" s="55">
        <v>6.8479999999999999</v>
      </c>
      <c r="AO10" s="55">
        <v>1.377</v>
      </c>
      <c r="AP10" s="55">
        <v>25.39</v>
      </c>
      <c r="AQ10" s="55">
        <v>46.645000000000003</v>
      </c>
      <c r="AR10" s="55">
        <v>4.2210000000000001</v>
      </c>
      <c r="AS10" s="55">
        <v>0.88</v>
      </c>
      <c r="AT10" s="43">
        <v>0.25599999999999568</v>
      </c>
      <c r="BE10" s="56">
        <v>166.12404308391066</v>
      </c>
      <c r="BF10" s="56">
        <v>2172.319936920479</v>
      </c>
      <c r="BH10" s="43">
        <v>40</v>
      </c>
      <c r="BI10" s="43">
        <v>40.9</v>
      </c>
      <c r="BJ10" s="43">
        <v>18.5</v>
      </c>
      <c r="BK10" s="43">
        <v>0.6</v>
      </c>
      <c r="BM10" s="57">
        <v>251.59404085517119</v>
      </c>
      <c r="BN10" s="57">
        <v>8125.9673258813409</v>
      </c>
      <c r="BO10" s="57">
        <v>19.799277730008598</v>
      </c>
      <c r="BP10" s="57">
        <v>8337.1500907614409</v>
      </c>
      <c r="BQ10" s="57">
        <v>735.61110180872197</v>
      </c>
      <c r="BR10" s="57">
        <v>19780.229808219345</v>
      </c>
    </row>
    <row r="11" spans="1:70" x14ac:dyDescent="0.25">
      <c r="G11" s="43">
        <v>5</v>
      </c>
      <c r="H11" s="43">
        <v>2007</v>
      </c>
      <c r="I11" s="47">
        <v>10584534</v>
      </c>
      <c r="J11" s="47">
        <v>344713</v>
      </c>
      <c r="K11" s="51">
        <v>361135.4</v>
      </c>
      <c r="L11" s="51">
        <f t="shared" si="0"/>
        <v>32567.612329461081</v>
      </c>
      <c r="N11" s="54">
        <v>4.5168000264945898E-2</v>
      </c>
      <c r="O11" s="55">
        <v>35.075000000000003</v>
      </c>
      <c r="P11" s="55">
        <v>1.8220000000000001</v>
      </c>
      <c r="Q11" s="55">
        <v>14.63</v>
      </c>
      <c r="R11" s="55">
        <v>10.087999999999999</v>
      </c>
      <c r="S11" s="55">
        <v>0.90900000000000003</v>
      </c>
      <c r="T11" s="55">
        <v>7.1280000000000001</v>
      </c>
      <c r="U11" s="55">
        <v>0.40899999999999997</v>
      </c>
      <c r="V11" s="55">
        <v>9.0999999999999998E-2</v>
      </c>
      <c r="W11" s="55">
        <v>12.298999999999999</v>
      </c>
      <c r="X11" s="55">
        <v>9.7569999999999997</v>
      </c>
      <c r="Y11" s="55">
        <v>8.266</v>
      </c>
      <c r="Z11" s="55">
        <v>3.915</v>
      </c>
      <c r="AA11" s="55">
        <v>0.83899999999999997</v>
      </c>
      <c r="AB11" s="55">
        <v>1E-3</v>
      </c>
      <c r="AC11" s="55"/>
      <c r="AD11" s="55">
        <v>29.210999999999999</v>
      </c>
      <c r="AE11" s="55">
        <v>0</v>
      </c>
      <c r="AF11" s="55">
        <v>6.0000000000000001E-3</v>
      </c>
      <c r="AG11" s="55">
        <v>26.251000000000001</v>
      </c>
      <c r="AH11" s="55">
        <v>0</v>
      </c>
      <c r="AI11" s="55">
        <v>0.23200000000000001</v>
      </c>
      <c r="AJ11" s="55">
        <v>6.5000000000000002E-2</v>
      </c>
      <c r="AK11" s="55">
        <v>2.657</v>
      </c>
      <c r="AL11" s="55"/>
      <c r="AM11" s="55">
        <v>88.822000000000003</v>
      </c>
      <c r="AN11" s="55">
        <v>6.4749999999999996</v>
      </c>
      <c r="AO11" s="55">
        <v>0.81299999999999994</v>
      </c>
      <c r="AP11" s="55">
        <v>27.24</v>
      </c>
      <c r="AQ11" s="55">
        <v>48.226999999999997</v>
      </c>
      <c r="AR11" s="55">
        <v>4.78</v>
      </c>
      <c r="AS11" s="55">
        <v>1.0409999999999999</v>
      </c>
      <c r="AT11" s="43">
        <v>0.24600000000000621</v>
      </c>
      <c r="BE11" s="56">
        <v>157.96289176263366</v>
      </c>
      <c r="BF11" s="56">
        <v>2139.5529404340355</v>
      </c>
      <c r="BH11" s="43">
        <v>38.5</v>
      </c>
      <c r="BI11" s="43">
        <v>41.8</v>
      </c>
      <c r="BJ11" s="43">
        <v>19.2</v>
      </c>
      <c r="BK11" s="43">
        <v>0.6</v>
      </c>
      <c r="BM11" s="57">
        <v>294.65434418569953</v>
      </c>
      <c r="BN11" s="57">
        <v>8108.9423903697334</v>
      </c>
      <c r="BO11" s="57">
        <v>108.86242476354256</v>
      </c>
      <c r="BP11" s="57">
        <v>8392.4238081589756</v>
      </c>
      <c r="BQ11" s="57">
        <v>833.06879055313311</v>
      </c>
      <c r="BR11" s="57">
        <v>18443.782892014868</v>
      </c>
    </row>
    <row r="12" spans="1:70" x14ac:dyDescent="0.25">
      <c r="G12" s="43">
        <v>6</v>
      </c>
      <c r="H12" s="43">
        <v>2008</v>
      </c>
      <c r="I12" s="47">
        <v>10666866</v>
      </c>
      <c r="J12" s="47">
        <v>354066</v>
      </c>
      <c r="K12" s="51">
        <v>363833.5</v>
      </c>
      <c r="L12" s="51">
        <f t="shared" si="0"/>
        <v>33193.067204556617</v>
      </c>
      <c r="N12" s="54">
        <v>4.9780372835490999E-2</v>
      </c>
      <c r="O12" s="55">
        <v>37.162999999999997</v>
      </c>
      <c r="P12" s="55">
        <v>2.109</v>
      </c>
      <c r="Q12" s="55">
        <v>16.097000000000001</v>
      </c>
      <c r="R12" s="55">
        <v>10.204000000000001</v>
      </c>
      <c r="S12" s="55">
        <v>1.0589999999999999</v>
      </c>
      <c r="T12" s="55">
        <v>7.11</v>
      </c>
      <c r="U12" s="55">
        <v>0.47299999999999998</v>
      </c>
      <c r="V12" s="55">
        <v>0.111</v>
      </c>
      <c r="W12" s="55">
        <v>12.055</v>
      </c>
      <c r="X12" s="55">
        <v>10.542</v>
      </c>
      <c r="Y12" s="55">
        <v>8.9629999999999992</v>
      </c>
      <c r="Z12" s="55">
        <v>4.7210000000000001</v>
      </c>
      <c r="AA12" s="55">
        <v>0.877</v>
      </c>
      <c r="AB12" s="55">
        <v>6.0000000000000001E-3</v>
      </c>
      <c r="AC12" s="55"/>
      <c r="AD12" s="55">
        <v>31.297000000000001</v>
      </c>
      <c r="AE12" s="55">
        <v>0</v>
      </c>
      <c r="AF12" s="55">
        <v>1E-3</v>
      </c>
      <c r="AG12" s="55">
        <v>27.559000000000001</v>
      </c>
      <c r="AH12" s="55">
        <v>0</v>
      </c>
      <c r="AI12" s="55">
        <v>0.69899999999999995</v>
      </c>
      <c r="AJ12" s="55">
        <v>0.376</v>
      </c>
      <c r="AK12" s="55">
        <v>2.6619999999999999</v>
      </c>
      <c r="AL12" s="55"/>
      <c r="AM12" s="55">
        <v>84.93</v>
      </c>
      <c r="AN12" s="55">
        <v>5.5469999999999997</v>
      </c>
      <c r="AO12" s="55">
        <v>0.40600000000000003</v>
      </c>
      <c r="AP12" s="55">
        <v>26.334</v>
      </c>
      <c r="AQ12" s="55">
        <v>45.567999999999998</v>
      </c>
      <c r="AR12" s="55">
        <v>5.7649999999999997</v>
      </c>
      <c r="AS12" s="55">
        <v>1.0640000000000001</v>
      </c>
      <c r="AT12" s="43">
        <v>0.24600000000001643</v>
      </c>
      <c r="BE12" s="56">
        <v>163.19003060465843</v>
      </c>
      <c r="BF12" s="56">
        <v>2100.3930179876711</v>
      </c>
      <c r="BH12" s="43">
        <v>37.1</v>
      </c>
      <c r="BI12" s="43">
        <v>43.4</v>
      </c>
      <c r="BJ12" s="43">
        <v>18.899999999999999</v>
      </c>
      <c r="BK12" s="43">
        <v>0.6</v>
      </c>
      <c r="BM12" s="57">
        <v>372.40933034117165</v>
      </c>
      <c r="BN12" s="57">
        <v>8098.0223559759243</v>
      </c>
      <c r="BO12" s="57">
        <v>121.58473105952039</v>
      </c>
      <c r="BP12" s="57">
        <v>9094.9842361708215</v>
      </c>
      <c r="BQ12" s="57">
        <v>984.63868727561839</v>
      </c>
      <c r="BR12" s="57">
        <v>19779.656744025404</v>
      </c>
    </row>
    <row r="13" spans="1:70" x14ac:dyDescent="0.25">
      <c r="G13" s="43">
        <v>7</v>
      </c>
      <c r="H13" s="43">
        <v>2009</v>
      </c>
      <c r="I13" s="47">
        <v>10753080</v>
      </c>
      <c r="J13" s="47">
        <v>348781</v>
      </c>
      <c r="K13" s="51">
        <v>355520.3</v>
      </c>
      <c r="L13" s="51">
        <f t="shared" si="0"/>
        <v>32435.451052163658</v>
      </c>
      <c r="N13" s="54">
        <v>5.87474424926843E-2</v>
      </c>
      <c r="O13" s="55">
        <v>35.113999999999997</v>
      </c>
      <c r="P13" s="55">
        <v>1.0960000000000001</v>
      </c>
      <c r="Q13" s="55">
        <v>15.875999999999999</v>
      </c>
      <c r="R13" s="55">
        <v>9.5009999999999994</v>
      </c>
      <c r="S13" s="55">
        <v>1.3140000000000001</v>
      </c>
      <c r="T13" s="55">
        <v>6.6429999999999998</v>
      </c>
      <c r="U13" s="55">
        <v>0.57299999999999995</v>
      </c>
      <c r="V13" s="55">
        <v>0.111</v>
      </c>
      <c r="W13" s="55">
        <v>10.743</v>
      </c>
      <c r="X13" s="55">
        <v>10.384</v>
      </c>
      <c r="Y13" s="55">
        <v>8.4849999999999994</v>
      </c>
      <c r="Z13" s="55">
        <v>4.5970000000000004</v>
      </c>
      <c r="AA13" s="55">
        <v>0.84399999999999997</v>
      </c>
      <c r="AB13" s="55">
        <v>6.0999999999999999E-2</v>
      </c>
      <c r="AC13" s="55"/>
      <c r="AD13" s="55">
        <v>31.981999999999999</v>
      </c>
      <c r="AE13" s="55">
        <v>0</v>
      </c>
      <c r="AF13" s="55">
        <v>0</v>
      </c>
      <c r="AG13" s="55">
        <v>27.608000000000001</v>
      </c>
      <c r="AH13" s="55">
        <v>0</v>
      </c>
      <c r="AI13" s="55">
        <v>1.615</v>
      </c>
      <c r="AJ13" s="55">
        <v>1.87</v>
      </c>
      <c r="AK13" s="55">
        <v>0.88900000000000001</v>
      </c>
      <c r="AL13" s="55"/>
      <c r="AM13" s="55">
        <v>91.234999999999999</v>
      </c>
      <c r="AN13" s="55">
        <v>5.1779999999999999</v>
      </c>
      <c r="AO13" s="55">
        <v>0.28000000000000003</v>
      </c>
      <c r="AP13" s="55">
        <v>30.289000000000001</v>
      </c>
      <c r="AQ13" s="55">
        <v>47.222000000000001</v>
      </c>
      <c r="AR13" s="55">
        <v>6.8680000000000003</v>
      </c>
      <c r="AS13" s="55">
        <v>1.3129999999999999</v>
      </c>
      <c r="AT13" s="43">
        <v>8.5000000000010401E-2</v>
      </c>
      <c r="BE13" s="56">
        <v>159.8473898892145</v>
      </c>
      <c r="BF13" s="56">
        <v>1957.4973339316196</v>
      </c>
      <c r="BH13" s="43">
        <v>38</v>
      </c>
      <c r="BI13" s="43">
        <v>41.5</v>
      </c>
      <c r="BJ13" s="43">
        <v>19.600000000000001</v>
      </c>
      <c r="BK13" s="43">
        <v>0.8</v>
      </c>
      <c r="BM13" s="57">
        <v>466.88828568035592</v>
      </c>
      <c r="BN13" s="57">
        <v>7564.1444539982804</v>
      </c>
      <c r="BO13" s="57">
        <v>303.6205827839878</v>
      </c>
      <c r="BP13" s="57">
        <v>9061.0299035062581</v>
      </c>
      <c r="BQ13" s="57">
        <v>1077.6091473647693</v>
      </c>
      <c r="BR13" s="57">
        <v>18343.081871163373</v>
      </c>
    </row>
    <row r="14" spans="1:70" x14ac:dyDescent="0.25">
      <c r="G14" s="43">
        <v>8</v>
      </c>
      <c r="H14" s="43">
        <v>2010</v>
      </c>
      <c r="I14" s="47">
        <v>10839905</v>
      </c>
      <c r="J14" s="47">
        <v>365101</v>
      </c>
      <c r="K14" s="51">
        <v>365101</v>
      </c>
      <c r="L14" s="51">
        <f t="shared" si="0"/>
        <v>33681.199235602158</v>
      </c>
      <c r="N14" s="54">
        <v>5.8182284651631402E-2</v>
      </c>
      <c r="O14" s="55">
        <v>38.634999999999998</v>
      </c>
      <c r="P14" s="55">
        <v>1.6259999999999999</v>
      </c>
      <c r="Q14" s="55">
        <v>16.375</v>
      </c>
      <c r="R14" s="55">
        <v>11.17</v>
      </c>
      <c r="S14" s="55">
        <v>1.524</v>
      </c>
      <c r="T14" s="55">
        <v>7.1630000000000003</v>
      </c>
      <c r="U14" s="55">
        <v>0.64</v>
      </c>
      <c r="V14" s="55">
        <v>0.13700000000000001</v>
      </c>
      <c r="W14" s="55">
        <v>12.885999999999999</v>
      </c>
      <c r="X14" s="55">
        <v>10.532</v>
      </c>
      <c r="Y14" s="55">
        <v>9.2439999999999998</v>
      </c>
      <c r="Z14" s="55">
        <v>5.0350000000000001</v>
      </c>
      <c r="AA14" s="55">
        <v>0.86299999999999999</v>
      </c>
      <c r="AB14" s="55">
        <v>7.4999999999999997E-2</v>
      </c>
      <c r="AC14" s="55"/>
      <c r="AD14" s="55">
        <v>38.304000000000002</v>
      </c>
      <c r="AE14" s="55">
        <v>0</v>
      </c>
      <c r="AF14" s="55">
        <v>0.51800000000000002</v>
      </c>
      <c r="AG14" s="55">
        <v>31.443000000000001</v>
      </c>
      <c r="AH14" s="55">
        <v>0</v>
      </c>
      <c r="AI14" s="55">
        <v>1.9470000000000001</v>
      </c>
      <c r="AJ14" s="55">
        <v>1.665</v>
      </c>
      <c r="AK14" s="55">
        <v>2.7309999999999999</v>
      </c>
      <c r="AL14" s="55"/>
      <c r="AM14" s="55">
        <v>95.188999999999993</v>
      </c>
      <c r="AN14" s="55">
        <v>4.1970000000000001</v>
      </c>
      <c r="AO14" s="55">
        <v>0.40600000000000003</v>
      </c>
      <c r="AP14" s="55">
        <v>33.177999999999997</v>
      </c>
      <c r="AQ14" s="55">
        <v>47.944000000000003</v>
      </c>
      <c r="AR14" s="55">
        <v>7.85</v>
      </c>
      <c r="AS14" s="55">
        <v>1.359</v>
      </c>
      <c r="AT14" s="43">
        <v>0.25500000000000433</v>
      </c>
      <c r="BE14" s="56">
        <v>167.53994100262668</v>
      </c>
      <c r="BF14" s="56">
        <v>1934.6833989439094</v>
      </c>
      <c r="BH14" s="43">
        <v>37.4</v>
      </c>
      <c r="BI14" s="43">
        <v>41.7</v>
      </c>
      <c r="BJ14" s="43">
        <v>20.3</v>
      </c>
      <c r="BK14" s="43">
        <v>0.5</v>
      </c>
      <c r="BM14" s="57">
        <v>579.54906928691389</v>
      </c>
      <c r="BN14" s="57">
        <v>8115.5631986242479</v>
      </c>
      <c r="BO14" s="57">
        <v>379.32447501671919</v>
      </c>
      <c r="BP14" s="57">
        <v>9128.370115601414</v>
      </c>
      <c r="BQ14" s="57">
        <v>1223.5561252987573</v>
      </c>
      <c r="BR14" s="57">
        <v>21029.702298987489</v>
      </c>
    </row>
    <row r="15" spans="1:70" x14ac:dyDescent="0.25">
      <c r="G15" s="43">
        <v>9</v>
      </c>
      <c r="H15" s="43">
        <v>2011</v>
      </c>
      <c r="I15" s="47">
        <v>11000638</v>
      </c>
      <c r="J15" s="47">
        <v>379106</v>
      </c>
      <c r="K15" s="51">
        <v>371661.3</v>
      </c>
      <c r="L15" s="51">
        <f t="shared" si="0"/>
        <v>34462.183011567147</v>
      </c>
      <c r="N15" s="54">
        <v>6.6609290000000002E-2</v>
      </c>
      <c r="O15" s="55">
        <v>35.159999999999997</v>
      </c>
      <c r="P15" s="55">
        <v>1.5409999999999999</v>
      </c>
      <c r="Q15" s="55">
        <v>15.513</v>
      </c>
      <c r="R15" s="55">
        <v>8.9410000000000007</v>
      </c>
      <c r="S15" s="55">
        <v>1.4550000000000001</v>
      </c>
      <c r="T15" s="55">
        <v>6.93</v>
      </c>
      <c r="U15" s="55">
        <v>0.627</v>
      </c>
      <c r="V15" s="55">
        <v>0.153</v>
      </c>
      <c r="W15" s="55">
        <v>11.467000000000001</v>
      </c>
      <c r="X15" s="55">
        <v>10.641999999999999</v>
      </c>
      <c r="Y15" s="55">
        <v>7.9349999999999996</v>
      </c>
      <c r="Z15" s="55">
        <v>4.423</v>
      </c>
      <c r="AA15" s="55">
        <v>0.68500000000000005</v>
      </c>
      <c r="AB15" s="55">
        <v>8.0000000000000002E-3</v>
      </c>
      <c r="AC15" s="55"/>
      <c r="AD15" s="55">
        <v>38.082999999999998</v>
      </c>
      <c r="AE15" s="55">
        <v>0</v>
      </c>
      <c r="AF15" s="55">
        <v>0.69399999999999995</v>
      </c>
      <c r="AG15" s="55">
        <v>30.521000000000001</v>
      </c>
      <c r="AH15" s="55">
        <v>0</v>
      </c>
      <c r="AI15" s="55">
        <v>2.1819999999999999</v>
      </c>
      <c r="AJ15" s="55">
        <v>1.756</v>
      </c>
      <c r="AK15" s="55">
        <v>2.93</v>
      </c>
      <c r="AL15" s="55"/>
      <c r="AM15" s="55">
        <v>90.241</v>
      </c>
      <c r="AN15" s="55">
        <v>3.476</v>
      </c>
      <c r="AO15" s="55">
        <v>0.28999999999999998</v>
      </c>
      <c r="AP15" s="55">
        <v>27.408999999999999</v>
      </c>
      <c r="AQ15" s="55">
        <v>48.234000000000002</v>
      </c>
      <c r="AR15" s="55">
        <v>9.6039999999999992</v>
      </c>
      <c r="AS15" s="55">
        <v>1.0940000000000001</v>
      </c>
      <c r="AT15" s="43">
        <v>0.13400000000000856</v>
      </c>
      <c r="BE15" s="56">
        <v>153.25781834159221</v>
      </c>
      <c r="BF15" s="56">
        <v>1920.5250772197594</v>
      </c>
      <c r="BH15" s="43">
        <v>36.9</v>
      </c>
      <c r="BI15" s="43">
        <v>41.9</v>
      </c>
      <c r="BJ15" s="43">
        <v>20.6</v>
      </c>
      <c r="BK15" s="43">
        <v>0.5</v>
      </c>
      <c r="BM15" s="57">
        <v>713.99962367451235</v>
      </c>
      <c r="BN15" s="57">
        <v>7871.9690455717973</v>
      </c>
      <c r="BO15" s="57">
        <v>366.60080538836343</v>
      </c>
      <c r="BP15" s="57">
        <v>9079.669437279068</v>
      </c>
      <c r="BQ15" s="57">
        <v>1176.5247673746373</v>
      </c>
      <c r="BR15" s="57">
        <v>17663.075068320468</v>
      </c>
    </row>
    <row r="16" spans="1:70" x14ac:dyDescent="0.25">
      <c r="G16" s="43">
        <v>10</v>
      </c>
      <c r="H16" s="43">
        <v>2012</v>
      </c>
      <c r="I16" s="47">
        <v>11094850</v>
      </c>
      <c r="J16" s="47">
        <v>387447</v>
      </c>
      <c r="K16" s="51">
        <v>372250.9</v>
      </c>
      <c r="L16" s="51">
        <f t="shared" si="0"/>
        <v>34921.337377251606</v>
      </c>
      <c r="N16" s="54">
        <v>7.2700053674967402E-2</v>
      </c>
      <c r="O16" s="55">
        <v>34.957999999999998</v>
      </c>
      <c r="P16" s="55">
        <v>1.41</v>
      </c>
      <c r="Q16" s="55">
        <v>14.805</v>
      </c>
      <c r="R16" s="55">
        <v>9.4220000000000006</v>
      </c>
      <c r="S16" s="55">
        <v>1.62</v>
      </c>
      <c r="T16" s="55">
        <v>7.0259999999999998</v>
      </c>
      <c r="U16" s="55">
        <v>0.53300000000000003</v>
      </c>
      <c r="V16" s="55">
        <v>0.14099999999999999</v>
      </c>
      <c r="W16" s="55">
        <v>11.467000000000001</v>
      </c>
      <c r="X16" s="55">
        <v>9.8439999999999994</v>
      </c>
      <c r="Y16" s="55">
        <v>8.359</v>
      </c>
      <c r="Z16" s="55">
        <v>4.5359999999999996</v>
      </c>
      <c r="AA16" s="55">
        <v>0.69799999999999995</v>
      </c>
      <c r="AB16" s="55">
        <v>5.5E-2</v>
      </c>
      <c r="AC16" s="55"/>
      <c r="AD16" s="55">
        <v>37.018999999999998</v>
      </c>
      <c r="AE16" s="55">
        <v>0</v>
      </c>
      <c r="AF16" s="55">
        <v>0.45900000000000002</v>
      </c>
      <c r="AG16" s="55">
        <v>28.82</v>
      </c>
      <c r="AH16" s="55">
        <v>0</v>
      </c>
      <c r="AI16" s="55">
        <v>1.599</v>
      </c>
      <c r="AJ16" s="55">
        <v>1.306</v>
      </c>
      <c r="AK16" s="55">
        <v>4.835</v>
      </c>
      <c r="AL16" s="55"/>
      <c r="AM16" s="55">
        <v>82.923000000000002</v>
      </c>
      <c r="AN16" s="55">
        <v>3.3889999999999998</v>
      </c>
      <c r="AO16" s="55">
        <v>0.33300000000000002</v>
      </c>
      <c r="AP16" s="55">
        <v>25.622</v>
      </c>
      <c r="AQ16" s="55">
        <v>40.295000000000002</v>
      </c>
      <c r="AR16" s="55">
        <v>11.76</v>
      </c>
      <c r="AS16" s="55">
        <v>1.2969999999999999</v>
      </c>
      <c r="AT16" s="43">
        <v>0.22699999999998677</v>
      </c>
      <c r="BE16" s="56">
        <v>146.79882339585225</v>
      </c>
      <c r="BF16" s="56">
        <v>1921.9675526113531</v>
      </c>
      <c r="BH16" s="43">
        <v>36.9</v>
      </c>
      <c r="BI16" s="43">
        <v>42.1</v>
      </c>
      <c r="BJ16" s="43">
        <v>20.7</v>
      </c>
      <c r="BK16" s="43">
        <v>0.3</v>
      </c>
      <c r="BM16" s="57">
        <v>888.94764307188746</v>
      </c>
      <c r="BN16" s="57">
        <v>7872.4849527085125</v>
      </c>
      <c r="BO16" s="57">
        <v>374.66321295500148</v>
      </c>
      <c r="BP16" s="57">
        <v>8423.9657972676032</v>
      </c>
      <c r="BQ16" s="57">
        <v>1323.8875239430117</v>
      </c>
      <c r="BR16" s="57">
        <v>18210.268865301568</v>
      </c>
    </row>
    <row r="17" spans="7:70" x14ac:dyDescent="0.25">
      <c r="G17" s="43">
        <v>11</v>
      </c>
      <c r="H17" s="43">
        <v>2013</v>
      </c>
      <c r="I17" s="47">
        <v>11161642</v>
      </c>
      <c r="J17" s="47">
        <v>392675</v>
      </c>
      <c r="K17" s="51">
        <v>372262.3</v>
      </c>
      <c r="L17" s="51">
        <f t="shared" si="0"/>
        <v>35180.755663010874</v>
      </c>
      <c r="N17" s="54">
        <v>7.4969978127651396E-2</v>
      </c>
      <c r="O17" s="55">
        <v>36.156999999999996</v>
      </c>
      <c r="P17" s="55">
        <v>1.58</v>
      </c>
      <c r="Q17" s="55">
        <v>15.12</v>
      </c>
      <c r="R17" s="55">
        <v>10.006</v>
      </c>
      <c r="S17" s="55">
        <v>1.7210000000000001</v>
      </c>
      <c r="T17" s="55">
        <v>7.0289999999999999</v>
      </c>
      <c r="U17" s="55">
        <v>0.55500000000000005</v>
      </c>
      <c r="V17" s="55">
        <v>0.14699999999999999</v>
      </c>
      <c r="W17" s="55">
        <v>11.781000000000001</v>
      </c>
      <c r="X17" s="55">
        <v>9.7010000000000005</v>
      </c>
      <c r="Y17" s="55">
        <v>8.9760000000000009</v>
      </c>
      <c r="Z17" s="55">
        <v>4.8929999999999998</v>
      </c>
      <c r="AA17" s="55">
        <v>0.75900000000000001</v>
      </c>
      <c r="AB17" s="55">
        <v>4.7E-2</v>
      </c>
      <c r="AC17" s="55"/>
      <c r="AD17" s="55">
        <v>37.682000000000002</v>
      </c>
      <c r="AE17" s="55">
        <v>0</v>
      </c>
      <c r="AF17" s="55">
        <v>6.0000000000000001E-3</v>
      </c>
      <c r="AG17" s="55">
        <v>25.283999999999999</v>
      </c>
      <c r="AH17" s="55">
        <v>0</v>
      </c>
      <c r="AI17" s="55">
        <v>2.4209999999999998</v>
      </c>
      <c r="AJ17" s="55">
        <v>1.472</v>
      </c>
      <c r="AK17" s="55">
        <v>8.4990000000000006</v>
      </c>
      <c r="AL17" s="55"/>
      <c r="AM17" s="55">
        <v>83.525999999999996</v>
      </c>
      <c r="AN17" s="55">
        <v>3.008</v>
      </c>
      <c r="AO17" s="55">
        <v>0.157</v>
      </c>
      <c r="AP17" s="55">
        <v>23.073</v>
      </c>
      <c r="AQ17" s="55">
        <v>42.643999999999998</v>
      </c>
      <c r="AR17" s="55">
        <v>12.967000000000001</v>
      </c>
      <c r="AS17" s="55">
        <v>1.3160000000000001</v>
      </c>
      <c r="AT17" s="43">
        <v>0.36099999999999244</v>
      </c>
      <c r="AV17" s="58">
        <v>0.2215</v>
      </c>
      <c r="AW17" s="58">
        <v>6.6799999999999998E-2</v>
      </c>
      <c r="AX17" s="59">
        <v>0.1099</v>
      </c>
      <c r="AY17" s="59">
        <v>3.4299999999999997E-2</v>
      </c>
      <c r="AZ17" s="59"/>
      <c r="BA17" s="59"/>
      <c r="BB17" s="59"/>
      <c r="BC17" s="59"/>
      <c r="BE17" s="56">
        <v>151.83110662395271</v>
      </c>
      <c r="BF17" s="56">
        <v>1868.6518276392842</v>
      </c>
      <c r="BH17" s="43">
        <v>36.5</v>
      </c>
      <c r="BI17" s="43">
        <v>41.1</v>
      </c>
      <c r="BJ17" s="43">
        <v>21.9</v>
      </c>
      <c r="BK17" s="43">
        <v>0.5</v>
      </c>
      <c r="BM17" s="57">
        <v>980.53609034298677</v>
      </c>
      <c r="BN17" s="57">
        <v>7895.3568357695613</v>
      </c>
      <c r="BO17" s="57">
        <v>362.67319766886402</v>
      </c>
      <c r="BP17" s="57">
        <v>8362.9051342313942</v>
      </c>
      <c r="BQ17" s="57">
        <v>1465.0019449699316</v>
      </c>
      <c r="BR17" s="57">
        <v>19541.181437661246</v>
      </c>
    </row>
    <row r="18" spans="7:70" x14ac:dyDescent="0.25">
      <c r="G18" s="43">
        <v>12</v>
      </c>
      <c r="H18" s="43">
        <v>2014</v>
      </c>
      <c r="I18" s="47">
        <v>11203992</v>
      </c>
      <c r="J18" s="47">
        <v>400408</v>
      </c>
      <c r="K18" s="51">
        <v>377084.9</v>
      </c>
      <c r="L18" s="51">
        <f t="shared" si="0"/>
        <v>35737.976249893785</v>
      </c>
      <c r="N18" s="54">
        <v>7.8268427885671704E-2</v>
      </c>
      <c r="O18" s="55">
        <v>34.046999999999997</v>
      </c>
      <c r="P18" s="55">
        <v>1.6619999999999999</v>
      </c>
      <c r="Q18" s="55">
        <v>14.683999999999999</v>
      </c>
      <c r="R18" s="55">
        <v>8.4469999999999992</v>
      </c>
      <c r="S18" s="55">
        <v>1.643</v>
      </c>
      <c r="T18" s="55">
        <v>6.9269999999999996</v>
      </c>
      <c r="U18" s="55">
        <v>0.52400000000000002</v>
      </c>
      <c r="V18" s="55">
        <v>0.16</v>
      </c>
      <c r="W18" s="55">
        <v>11.683</v>
      </c>
      <c r="X18" s="55">
        <v>10.028</v>
      </c>
      <c r="Y18" s="55">
        <v>7.391</v>
      </c>
      <c r="Z18" s="55">
        <v>4.258</v>
      </c>
      <c r="AA18" s="55">
        <v>0.64500000000000002</v>
      </c>
      <c r="AB18" s="55">
        <v>4.1000000000000002E-2</v>
      </c>
      <c r="AC18" s="55"/>
      <c r="AD18" s="55">
        <v>36.484999999999999</v>
      </c>
      <c r="AE18" s="55">
        <v>0</v>
      </c>
      <c r="AF18" s="55">
        <v>0.22900000000000001</v>
      </c>
      <c r="AG18" s="55">
        <v>22.271000000000001</v>
      </c>
      <c r="AH18" s="55">
        <v>0</v>
      </c>
      <c r="AI18" s="55">
        <v>2.83</v>
      </c>
      <c r="AJ18" s="55">
        <v>1.851</v>
      </c>
      <c r="AK18" s="55">
        <v>9.3040000000000003</v>
      </c>
      <c r="AL18" s="55"/>
      <c r="AM18" s="55">
        <v>72.686999999999998</v>
      </c>
      <c r="AN18" s="55">
        <v>2.2309999999999999</v>
      </c>
      <c r="AO18" s="55">
        <v>0.217</v>
      </c>
      <c r="AP18" s="55">
        <v>21.463000000000001</v>
      </c>
      <c r="AQ18" s="55">
        <v>33.703000000000003</v>
      </c>
      <c r="AR18" s="55">
        <v>13.401</v>
      </c>
      <c r="AS18" s="55">
        <v>1.2729999999999999</v>
      </c>
      <c r="AT18" s="43">
        <v>0.39899999999999713</v>
      </c>
      <c r="AV18" s="60">
        <v>0.20430000000000001</v>
      </c>
      <c r="AW18" s="60">
        <v>6.5000000000000002E-2</v>
      </c>
      <c r="AX18" s="59">
        <v>0.1086</v>
      </c>
      <c r="AY18" s="59">
        <v>2.93E-2</v>
      </c>
      <c r="AZ18" s="59"/>
      <c r="BA18" s="59"/>
      <c r="BB18" s="59"/>
      <c r="BC18" s="59"/>
      <c r="BE18" s="56">
        <v>141.52516912174173</v>
      </c>
      <c r="BF18" s="56">
        <v>1880.8990035040381</v>
      </c>
      <c r="BH18" s="43">
        <v>36.700000000000003</v>
      </c>
      <c r="BI18" s="43">
        <v>40.9</v>
      </c>
      <c r="BJ18" s="43">
        <v>22</v>
      </c>
      <c r="BK18" s="56">
        <v>0.5</v>
      </c>
      <c r="BM18" s="51">
        <v>1023.0243762436171</v>
      </c>
      <c r="BN18" s="51">
        <v>7657.5236457437659</v>
      </c>
      <c r="BO18" s="51">
        <v>419.85131365243149</v>
      </c>
      <c r="BP18" s="51">
        <v>8629.0628585076902</v>
      </c>
      <c r="BQ18" s="51">
        <v>1341.7420198205373</v>
      </c>
      <c r="BR18" s="51">
        <v>17142.825735307306</v>
      </c>
    </row>
    <row r="19" spans="7:70" x14ac:dyDescent="0.25">
      <c r="G19" s="43">
        <v>13</v>
      </c>
      <c r="H19" s="43">
        <v>2015</v>
      </c>
      <c r="I19" s="47">
        <v>11258434</v>
      </c>
      <c r="J19" s="47">
        <v>409407</v>
      </c>
      <c r="K19" s="51">
        <v>382265.8</v>
      </c>
      <c r="L19" s="51">
        <f>(J19*1000000)/I19</f>
        <v>36364.471293254464</v>
      </c>
      <c r="AV19" s="60">
        <v>0.23519999999999999</v>
      </c>
      <c r="AW19" s="61">
        <v>6.2100000000000002E-2</v>
      </c>
      <c r="AX19" s="59">
        <v>0.1081</v>
      </c>
      <c r="AY19" s="59">
        <v>2.86E-2</v>
      </c>
      <c r="AZ19" s="59"/>
      <c r="BA19" s="59">
        <v>1.2105999999999999</v>
      </c>
      <c r="BB19" s="59">
        <v>1.0410999999999999</v>
      </c>
      <c r="BC19" s="59">
        <v>0.45600000000000002</v>
      </c>
      <c r="BH19" s="43">
        <v>36.6</v>
      </c>
      <c r="BI19" s="43">
        <v>40.700000000000003</v>
      </c>
      <c r="BJ19" s="43">
        <v>22.1</v>
      </c>
      <c r="BK19" s="43">
        <v>0.6</v>
      </c>
    </row>
    <row r="20" spans="7:70" x14ac:dyDescent="0.25">
      <c r="G20" s="43">
        <v>14</v>
      </c>
      <c r="H20" s="43">
        <v>2016</v>
      </c>
      <c r="K20" s="51"/>
      <c r="L20" s="51" t="e">
        <f t="shared" si="0"/>
        <v>#DIV/0!</v>
      </c>
    </row>
    <row r="21" spans="7:70" x14ac:dyDescent="0.25">
      <c r="G21" s="43">
        <v>15</v>
      </c>
      <c r="H21" s="43">
        <v>2017</v>
      </c>
      <c r="K21" s="51"/>
      <c r="L21" s="51" t="e">
        <f t="shared" si="0"/>
        <v>#DIV/0!</v>
      </c>
    </row>
    <row r="22" spans="7:70" x14ac:dyDescent="0.25">
      <c r="G22" s="43">
        <v>16</v>
      </c>
      <c r="H22" s="43">
        <v>2018</v>
      </c>
      <c r="K22" s="51"/>
      <c r="L22" s="51" t="e">
        <f t="shared" si="0"/>
        <v>#DIV/0!</v>
      </c>
    </row>
    <row r="23" spans="7:70" x14ac:dyDescent="0.25">
      <c r="G23" s="43">
        <v>17</v>
      </c>
      <c r="H23" s="43">
        <v>2019</v>
      </c>
      <c r="K23" s="51"/>
      <c r="L23" s="51" t="e">
        <f t="shared" si="0"/>
        <v>#DIV/0!</v>
      </c>
    </row>
    <row r="24" spans="7:70" x14ac:dyDescent="0.25">
      <c r="G24" s="43">
        <v>18</v>
      </c>
      <c r="H24" s="43">
        <v>2020</v>
      </c>
      <c r="K24" s="51"/>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30"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ko7OfhumB6XGEe/aFwpZTK35JgZ2jNoEaMTQatoh4dC+MkoSA/pGJLVkRL2ERWpQ6AIWEYcyLiatMEI1aJugXA==" saltValue="G7JRoDb+O0p38armoDeCbQ=="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122</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78</v>
      </c>
      <c r="D4" s="51">
        <v>110370</v>
      </c>
      <c r="E4" s="43" t="s">
        <v>79</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7688573</v>
      </c>
      <c r="J9" s="47">
        <v>24001.599999999999</v>
      </c>
      <c r="K9" s="51">
        <v>32415.1</v>
      </c>
      <c r="L9" s="51">
        <f>(J9*1000000)/I9</f>
        <v>3121.7236280386492</v>
      </c>
      <c r="N9" s="54">
        <v>0.14263235263012999</v>
      </c>
      <c r="O9" s="55">
        <v>10.186</v>
      </c>
      <c r="P9" s="55">
        <v>0.97799999999999998</v>
      </c>
      <c r="Q9" s="55">
        <v>3.7149999999999999</v>
      </c>
      <c r="R9" s="55">
        <v>1.5649999999999999</v>
      </c>
      <c r="S9" s="55">
        <v>0.72299999999999998</v>
      </c>
      <c r="T9" s="55">
        <v>2.2109999999999999</v>
      </c>
      <c r="U9" s="55">
        <v>0.93899999999999995</v>
      </c>
      <c r="V9" s="55">
        <v>5.3999999999999999E-2</v>
      </c>
      <c r="W9" s="55">
        <v>4.0389999999999997</v>
      </c>
      <c r="X9" s="55">
        <v>2.9020000000000001</v>
      </c>
      <c r="Y9" s="55">
        <v>2.117</v>
      </c>
      <c r="Z9" s="55">
        <v>0.82399999999999995</v>
      </c>
      <c r="AA9" s="55">
        <v>0.30399999999999999</v>
      </c>
      <c r="AB9" s="55">
        <v>0</v>
      </c>
      <c r="AC9" s="55"/>
      <c r="AD9" s="55">
        <v>52.110999999999997</v>
      </c>
      <c r="AE9" s="55">
        <v>20.36</v>
      </c>
      <c r="AF9" s="55">
        <v>2.262</v>
      </c>
      <c r="AG9" s="55">
        <v>28.780999999999999</v>
      </c>
      <c r="AH9" s="55">
        <v>0.60199999999999998</v>
      </c>
      <c r="AI9" s="55">
        <v>3.1E-2</v>
      </c>
      <c r="AJ9" s="55">
        <v>7.4999999999999997E-2</v>
      </c>
      <c r="AK9" s="55">
        <v>0</v>
      </c>
      <c r="AL9" s="55"/>
      <c r="AM9" s="55">
        <v>44.365000000000002</v>
      </c>
      <c r="AN9" s="55">
        <v>18.457999999999998</v>
      </c>
      <c r="AO9" s="55">
        <v>0.60599999999999998</v>
      </c>
      <c r="AP9" s="55">
        <v>1.8959999999999999</v>
      </c>
      <c r="AQ9" s="55">
        <v>18.652999999999999</v>
      </c>
      <c r="AR9" s="55">
        <v>4.7350000000000003</v>
      </c>
      <c r="AS9" s="63">
        <v>1.7000000000000001E-2</v>
      </c>
      <c r="AT9" s="64">
        <v>3.0114799542957371E-15</v>
      </c>
      <c r="BE9" s="56">
        <v>609.40662585667121</v>
      </c>
      <c r="BF9" s="56">
        <v>2565.2043555735545</v>
      </c>
      <c r="BH9" s="43">
        <v>50</v>
      </c>
      <c r="BI9" s="43">
        <v>9.6999999999999993</v>
      </c>
      <c r="BJ9" s="43">
        <v>39.6</v>
      </c>
      <c r="BK9" s="43">
        <v>0.8</v>
      </c>
      <c r="BM9" s="57">
        <v>290.94378221203516</v>
      </c>
      <c r="BN9" s="57">
        <v>3129.0627687016336</v>
      </c>
      <c r="BO9" s="57">
        <v>7.0614961306964741</v>
      </c>
      <c r="BP9" s="57">
        <v>2023.0212028279357</v>
      </c>
      <c r="BQ9" s="57">
        <v>740.73946689595869</v>
      </c>
      <c r="BR9" s="57">
        <v>5193.3481656635131</v>
      </c>
    </row>
    <row r="10" spans="1:70" x14ac:dyDescent="0.25">
      <c r="G10" s="43">
        <v>4</v>
      </c>
      <c r="H10" s="43">
        <v>2006</v>
      </c>
      <c r="I10" s="47">
        <v>7629371</v>
      </c>
      <c r="J10" s="47">
        <v>27349.9</v>
      </c>
      <c r="K10" s="51">
        <v>34604.199999999997</v>
      </c>
      <c r="L10" s="51">
        <f t="shared" ref="L10:L24" si="0">(J10*1000000)/I10</f>
        <v>3584.8171494085159</v>
      </c>
      <c r="N10" s="54">
        <v>0.147902238736529</v>
      </c>
      <c r="O10" s="55">
        <v>10.500999999999999</v>
      </c>
      <c r="P10" s="55">
        <v>0.93200000000000005</v>
      </c>
      <c r="Q10" s="55">
        <v>3.867</v>
      </c>
      <c r="R10" s="55">
        <v>1.661</v>
      </c>
      <c r="S10" s="55">
        <v>0.77300000000000002</v>
      </c>
      <c r="T10" s="55">
        <v>2.3119999999999998</v>
      </c>
      <c r="U10" s="55">
        <v>0.89900000000000002</v>
      </c>
      <c r="V10" s="55">
        <v>5.5E-2</v>
      </c>
      <c r="W10" s="55">
        <v>4.0620000000000003</v>
      </c>
      <c r="X10" s="55">
        <v>3.036</v>
      </c>
      <c r="Y10" s="55">
        <v>2.1669999999999998</v>
      </c>
      <c r="Z10" s="55">
        <v>0.94099999999999995</v>
      </c>
      <c r="AA10" s="55">
        <v>0.29499999999999998</v>
      </c>
      <c r="AB10" s="55">
        <v>0</v>
      </c>
      <c r="AC10" s="55"/>
      <c r="AD10" s="55">
        <v>50.457000000000001</v>
      </c>
      <c r="AE10" s="55">
        <v>21.83</v>
      </c>
      <c r="AF10" s="55">
        <v>0.92900000000000005</v>
      </c>
      <c r="AG10" s="55">
        <v>27.02</v>
      </c>
      <c r="AH10" s="55">
        <v>0.58499999999999996</v>
      </c>
      <c r="AI10" s="55">
        <v>2.7E-2</v>
      </c>
      <c r="AJ10" s="55">
        <v>6.6000000000000003E-2</v>
      </c>
      <c r="AK10" s="55">
        <v>0</v>
      </c>
      <c r="AL10" s="55"/>
      <c r="AM10" s="55">
        <v>45.843000000000004</v>
      </c>
      <c r="AN10" s="55">
        <v>19.082999999999998</v>
      </c>
      <c r="AO10" s="55">
        <v>0.379</v>
      </c>
      <c r="AP10" s="55">
        <v>2.282</v>
      </c>
      <c r="AQ10" s="55">
        <v>19.492999999999999</v>
      </c>
      <c r="AR10" s="55">
        <v>4.5990000000000002</v>
      </c>
      <c r="AS10" s="63">
        <v>7.0000000000000001E-3</v>
      </c>
      <c r="AT10" s="64">
        <v>5.0020751429791233E-15</v>
      </c>
      <c r="BE10" s="56">
        <v>589.495386599776</v>
      </c>
      <c r="BF10" s="56">
        <v>2544.5417294965441</v>
      </c>
      <c r="BH10" s="43">
        <v>50</v>
      </c>
      <c r="BI10" s="43">
        <v>9.6999999999999993</v>
      </c>
      <c r="BJ10" s="43">
        <v>39.6</v>
      </c>
      <c r="BK10" s="43">
        <v>0.8</v>
      </c>
      <c r="BM10" s="57">
        <v>301.17067711690373</v>
      </c>
      <c r="BN10" s="57">
        <v>3246.6895958727428</v>
      </c>
      <c r="BO10" s="57">
        <v>12.108283175695043</v>
      </c>
      <c r="BP10" s="57">
        <v>2149.811724467374</v>
      </c>
      <c r="BQ10" s="57">
        <v>791.200917168243</v>
      </c>
      <c r="BR10" s="57">
        <v>5349.4857408999715</v>
      </c>
    </row>
    <row r="11" spans="1:70" x14ac:dyDescent="0.25">
      <c r="G11" s="43">
        <v>5</v>
      </c>
      <c r="H11" s="43">
        <v>2007</v>
      </c>
      <c r="I11" s="47">
        <v>7572673</v>
      </c>
      <c r="J11" s="47">
        <v>32708</v>
      </c>
      <c r="K11" s="51">
        <v>37260.199999999997</v>
      </c>
      <c r="L11" s="51">
        <f t="shared" si="0"/>
        <v>4319.2146287050819</v>
      </c>
      <c r="N11" s="54">
        <v>0.138624510597639</v>
      </c>
      <c r="O11" s="55">
        <v>10.340999999999999</v>
      </c>
      <c r="P11" s="55">
        <v>0.97399999999999998</v>
      </c>
      <c r="Q11" s="55">
        <v>3.7029999999999998</v>
      </c>
      <c r="R11" s="55">
        <v>1.7330000000000001</v>
      </c>
      <c r="S11" s="55">
        <v>0.71</v>
      </c>
      <c r="T11" s="55">
        <v>2.34</v>
      </c>
      <c r="U11" s="55">
        <v>0.81499999999999995</v>
      </c>
      <c r="V11" s="55">
        <v>6.6000000000000003E-2</v>
      </c>
      <c r="W11" s="55">
        <v>4.1639999999999997</v>
      </c>
      <c r="X11" s="55">
        <v>2.9489999999999998</v>
      </c>
      <c r="Y11" s="55">
        <v>2.0680000000000001</v>
      </c>
      <c r="Z11" s="55">
        <v>0.89400000000000002</v>
      </c>
      <c r="AA11" s="55">
        <v>0.26700000000000002</v>
      </c>
      <c r="AB11" s="55">
        <v>0</v>
      </c>
      <c r="AC11" s="55"/>
      <c r="AD11" s="55">
        <v>52.186</v>
      </c>
      <c r="AE11" s="55">
        <v>27.372</v>
      </c>
      <c r="AF11" s="55">
        <v>1.35</v>
      </c>
      <c r="AG11" s="55">
        <v>22.603000000000002</v>
      </c>
      <c r="AH11" s="55">
        <v>0.85399999999999998</v>
      </c>
      <c r="AI11" s="55">
        <v>1E-3</v>
      </c>
      <c r="AJ11" s="55">
        <v>6.0000000000000001E-3</v>
      </c>
      <c r="AK11" s="55">
        <v>0</v>
      </c>
      <c r="AL11" s="55"/>
      <c r="AM11" s="55">
        <v>43.296999999999997</v>
      </c>
      <c r="AN11" s="55">
        <v>22.367999999999999</v>
      </c>
      <c r="AO11" s="55">
        <v>0.56799999999999995</v>
      </c>
      <c r="AP11" s="55">
        <v>2.431</v>
      </c>
      <c r="AQ11" s="55">
        <v>14.643000000000001</v>
      </c>
      <c r="AR11" s="55">
        <v>3.2810000000000001</v>
      </c>
      <c r="AS11" s="63">
        <v>6.0000000000000001E-3</v>
      </c>
      <c r="AT11" s="64">
        <v>-6.8781785822480401E-15</v>
      </c>
      <c r="BE11" s="56">
        <v>537.7593679992417</v>
      </c>
      <c r="BF11" s="56">
        <v>2777.776073264461</v>
      </c>
      <c r="BH11" s="43">
        <v>51.2</v>
      </c>
      <c r="BI11" s="43">
        <v>9.1</v>
      </c>
      <c r="BJ11" s="43">
        <v>39</v>
      </c>
      <c r="BK11" s="43">
        <v>0.8</v>
      </c>
      <c r="BM11" s="57">
        <v>309.94332544204042</v>
      </c>
      <c r="BN11" s="57">
        <v>3307.1367153912297</v>
      </c>
      <c r="BO11" s="57">
        <v>9.11157160599981</v>
      </c>
      <c r="BP11" s="57">
        <v>2054.1019642686538</v>
      </c>
      <c r="BQ11" s="57">
        <v>732.8336677175887</v>
      </c>
      <c r="BR11" s="57">
        <v>5286.4653195758101</v>
      </c>
    </row>
    <row r="12" spans="1:70" x14ac:dyDescent="0.25">
      <c r="G12" s="43">
        <v>6</v>
      </c>
      <c r="H12" s="43">
        <v>2008</v>
      </c>
      <c r="I12" s="47">
        <v>7518002</v>
      </c>
      <c r="J12" s="47">
        <v>37373.300000000003</v>
      </c>
      <c r="K12" s="51">
        <v>39364.300000000003</v>
      </c>
      <c r="L12" s="51">
        <f t="shared" si="0"/>
        <v>4971.1745221669271</v>
      </c>
      <c r="N12" s="54">
        <v>0.17298853711696599</v>
      </c>
      <c r="O12" s="55">
        <v>9.9819999999999993</v>
      </c>
      <c r="P12" s="55">
        <v>0.66500000000000004</v>
      </c>
      <c r="Q12" s="55">
        <v>3.5649999999999999</v>
      </c>
      <c r="R12" s="55">
        <v>1.5680000000000001</v>
      </c>
      <c r="S12" s="55">
        <v>0.79200000000000004</v>
      </c>
      <c r="T12" s="55">
        <v>2.464</v>
      </c>
      <c r="U12" s="55">
        <v>0.92500000000000004</v>
      </c>
      <c r="V12" s="55">
        <v>3.0000000000000001E-3</v>
      </c>
      <c r="W12" s="55">
        <v>3.6269999999999998</v>
      </c>
      <c r="X12" s="55">
        <v>3.0960000000000001</v>
      </c>
      <c r="Y12" s="55">
        <v>2.117</v>
      </c>
      <c r="Z12" s="55">
        <v>0.95499999999999996</v>
      </c>
      <c r="AA12" s="55">
        <v>0.187</v>
      </c>
      <c r="AB12" s="55">
        <v>0</v>
      </c>
      <c r="AC12" s="55"/>
      <c r="AD12" s="55">
        <v>60.625999999999998</v>
      </c>
      <c r="AE12" s="55">
        <v>32.442999999999998</v>
      </c>
      <c r="AF12" s="55">
        <v>2.0649999999999999</v>
      </c>
      <c r="AG12" s="55">
        <v>25.102</v>
      </c>
      <c r="AH12" s="55">
        <v>0.90600000000000003</v>
      </c>
      <c r="AI12" s="55">
        <v>0.11</v>
      </c>
      <c r="AJ12" s="55">
        <v>0</v>
      </c>
      <c r="AK12" s="55">
        <v>0</v>
      </c>
      <c r="AL12" s="55"/>
      <c r="AM12" s="55">
        <v>45.036999999999999</v>
      </c>
      <c r="AN12" s="55">
        <v>23.181000000000001</v>
      </c>
      <c r="AO12" s="55">
        <v>0.27700000000000002</v>
      </c>
      <c r="AP12" s="55">
        <v>2.399</v>
      </c>
      <c r="AQ12" s="55">
        <v>15.765000000000001</v>
      </c>
      <c r="AR12" s="55">
        <v>3.415</v>
      </c>
      <c r="AS12" s="63">
        <v>0</v>
      </c>
      <c r="AT12" s="64">
        <v>0</v>
      </c>
      <c r="BE12" s="56">
        <v>506.19537405422392</v>
      </c>
      <c r="BF12" s="56">
        <v>2721.310039646693</v>
      </c>
      <c r="BH12" s="43">
        <v>51.4</v>
      </c>
      <c r="BI12" s="43">
        <v>8.6999999999999993</v>
      </c>
      <c r="BJ12" s="43">
        <v>39.200000000000003</v>
      </c>
      <c r="BK12" s="43">
        <v>0.7</v>
      </c>
      <c r="BM12" s="57">
        <v>336.02752266256181</v>
      </c>
      <c r="BN12" s="57">
        <v>3374.0326741186586</v>
      </c>
      <c r="BO12" s="57">
        <v>10.814959396197574</v>
      </c>
      <c r="BP12" s="57">
        <v>2226.2849603515815</v>
      </c>
      <c r="BQ12" s="57">
        <v>817.82077003917072</v>
      </c>
      <c r="BR12" s="57">
        <v>4727.6009362759141</v>
      </c>
    </row>
    <row r="13" spans="1:70" x14ac:dyDescent="0.25">
      <c r="G13" s="43">
        <v>7</v>
      </c>
      <c r="H13" s="43">
        <v>2009</v>
      </c>
      <c r="I13" s="47">
        <v>7467119</v>
      </c>
      <c r="J13" s="47">
        <v>37245</v>
      </c>
      <c r="K13" s="51">
        <v>37703.199999999997</v>
      </c>
      <c r="L13" s="51">
        <f t="shared" si="0"/>
        <v>4987.8674760640615</v>
      </c>
      <c r="N13" s="54">
        <v>0.216851829277244</v>
      </c>
      <c r="O13" s="55">
        <v>8.5980000000000008</v>
      </c>
      <c r="P13" s="55">
        <v>0.30299999999999999</v>
      </c>
      <c r="Q13" s="55">
        <v>3.274</v>
      </c>
      <c r="R13" s="55">
        <v>0.99199999999999999</v>
      </c>
      <c r="S13" s="55">
        <v>0.78200000000000003</v>
      </c>
      <c r="T13" s="55">
        <v>2.3079999999999998</v>
      </c>
      <c r="U13" s="55">
        <v>0.93300000000000005</v>
      </c>
      <c r="V13" s="55">
        <v>6.0000000000000001E-3</v>
      </c>
      <c r="W13" s="55">
        <v>2.4460000000000002</v>
      </c>
      <c r="X13" s="55">
        <v>2.9140000000000001</v>
      </c>
      <c r="Y13" s="55">
        <v>2.1160000000000001</v>
      </c>
      <c r="Z13" s="55">
        <v>0.93799999999999994</v>
      </c>
      <c r="AA13" s="55">
        <v>0.184</v>
      </c>
      <c r="AB13" s="55">
        <v>0</v>
      </c>
      <c r="AC13" s="55"/>
      <c r="AD13" s="55">
        <v>60.113</v>
      </c>
      <c r="AE13" s="55">
        <v>26.07</v>
      </c>
      <c r="AF13" s="55">
        <v>6.0410000000000004</v>
      </c>
      <c r="AG13" s="55">
        <v>25.231999999999999</v>
      </c>
      <c r="AH13" s="55">
        <v>0.96699999999999997</v>
      </c>
      <c r="AI13" s="55">
        <v>6.0999999999999999E-2</v>
      </c>
      <c r="AJ13" s="55">
        <v>0</v>
      </c>
      <c r="AK13" s="55">
        <v>1.742</v>
      </c>
      <c r="AL13" s="55"/>
      <c r="AM13" s="55">
        <v>42.963999999999999</v>
      </c>
      <c r="AN13" s="55">
        <v>21.103000000000002</v>
      </c>
      <c r="AO13" s="55">
        <v>0.32800000000000001</v>
      </c>
      <c r="AP13" s="55">
        <v>1.9610000000000001</v>
      </c>
      <c r="AQ13" s="55">
        <v>15.256</v>
      </c>
      <c r="AR13" s="55">
        <v>4.3010000000000002</v>
      </c>
      <c r="AS13" s="63">
        <v>0</v>
      </c>
      <c r="AT13" s="64">
        <v>1.5000000000000568E-2</v>
      </c>
      <c r="BE13" s="56">
        <v>464.25787760672819</v>
      </c>
      <c r="BF13" s="56">
        <v>2620.3253547760514</v>
      </c>
      <c r="BH13" s="43">
        <v>48.1</v>
      </c>
      <c r="BI13" s="43">
        <v>9.4</v>
      </c>
      <c r="BJ13" s="43">
        <v>42.1</v>
      </c>
      <c r="BK13" s="43">
        <v>0.4</v>
      </c>
      <c r="BM13" s="57">
        <v>361.29332691688808</v>
      </c>
      <c r="BN13" s="57">
        <v>3207.910576096303</v>
      </c>
      <c r="BO13" s="57">
        <v>11.821660217827457</v>
      </c>
      <c r="BP13" s="57">
        <v>2173.5648301805677</v>
      </c>
      <c r="BQ13" s="57">
        <v>811.52192605331049</v>
      </c>
      <c r="BR13" s="57">
        <v>3742.2876659978979</v>
      </c>
    </row>
    <row r="14" spans="1:70" x14ac:dyDescent="0.25">
      <c r="G14" s="43">
        <v>8</v>
      </c>
      <c r="H14" s="43">
        <v>2010</v>
      </c>
      <c r="I14" s="47">
        <v>7421766</v>
      </c>
      <c r="J14" s="47">
        <v>37723.800000000003</v>
      </c>
      <c r="K14" s="51">
        <v>37723.800000000003</v>
      </c>
      <c r="L14" s="51">
        <f t="shared" si="0"/>
        <v>5082.8603327024857</v>
      </c>
      <c r="N14" s="54">
        <v>0.24411641598188399</v>
      </c>
      <c r="O14" s="55">
        <v>8.843</v>
      </c>
      <c r="P14" s="55">
        <v>0.41399999999999998</v>
      </c>
      <c r="Q14" s="55">
        <v>3.125</v>
      </c>
      <c r="R14" s="55">
        <v>1.0580000000000001</v>
      </c>
      <c r="S14" s="55">
        <v>0.94799999999999995</v>
      </c>
      <c r="T14" s="55">
        <v>2.33</v>
      </c>
      <c r="U14" s="55">
        <v>0.96</v>
      </c>
      <c r="V14" s="55">
        <v>8.0000000000000002E-3</v>
      </c>
      <c r="W14" s="55">
        <v>2.5609999999999999</v>
      </c>
      <c r="X14" s="55">
        <v>2.8620000000000001</v>
      </c>
      <c r="Y14" s="55">
        <v>2.246</v>
      </c>
      <c r="Z14" s="55">
        <v>0.98899999999999999</v>
      </c>
      <c r="AA14" s="55">
        <v>0.185</v>
      </c>
      <c r="AB14" s="55">
        <v>0</v>
      </c>
      <c r="AC14" s="55"/>
      <c r="AD14" s="55">
        <v>59.35</v>
      </c>
      <c r="AE14" s="55">
        <v>21.789000000000001</v>
      </c>
      <c r="AF14" s="55">
        <v>5.2750000000000004</v>
      </c>
      <c r="AG14" s="55">
        <v>28.981000000000002</v>
      </c>
      <c r="AH14" s="55">
        <v>0.94299999999999995</v>
      </c>
      <c r="AI14" s="55">
        <v>7.9000000000000001E-2</v>
      </c>
      <c r="AJ14" s="55">
        <v>0</v>
      </c>
      <c r="AK14" s="55">
        <v>2.2829999999999999</v>
      </c>
      <c r="AL14" s="55"/>
      <c r="AM14" s="55">
        <v>46.652999999999999</v>
      </c>
      <c r="AN14" s="55">
        <v>22.606000000000002</v>
      </c>
      <c r="AO14" s="55">
        <v>0.39300000000000002</v>
      </c>
      <c r="AP14" s="55">
        <v>1.9670000000000001</v>
      </c>
      <c r="AQ14" s="55">
        <v>15.249000000000001</v>
      </c>
      <c r="AR14" s="55">
        <v>6.4240000000000004</v>
      </c>
      <c r="AS14" s="63">
        <v>0</v>
      </c>
      <c r="AT14" s="64">
        <v>1.3999999999995794E-2</v>
      </c>
      <c r="BE14" s="56">
        <v>471.16203368457013</v>
      </c>
      <c r="BF14" s="56">
        <v>2705.8053949589284</v>
      </c>
      <c r="BH14" s="43">
        <v>47.1</v>
      </c>
      <c r="BI14" s="43">
        <v>9.6999999999999993</v>
      </c>
      <c r="BJ14" s="43">
        <v>42.7</v>
      </c>
      <c r="BK14" s="43">
        <v>0.5</v>
      </c>
      <c r="BM14" s="57">
        <v>408.96075934874608</v>
      </c>
      <c r="BN14" s="57">
        <v>3230.5245055889941</v>
      </c>
      <c r="BO14" s="57">
        <v>20.916153219642688</v>
      </c>
      <c r="BP14" s="57">
        <v>2111.7168344081401</v>
      </c>
      <c r="BQ14" s="57">
        <v>974.30495844081395</v>
      </c>
      <c r="BR14" s="57">
        <v>3991.1488726473681</v>
      </c>
    </row>
    <row r="15" spans="1:70" x14ac:dyDescent="0.25">
      <c r="G15" s="43">
        <v>9</v>
      </c>
      <c r="H15" s="43">
        <v>2011</v>
      </c>
      <c r="I15" s="47">
        <v>7369431</v>
      </c>
      <c r="J15" s="47">
        <v>40955.1</v>
      </c>
      <c r="K15" s="51">
        <v>38321.300000000003</v>
      </c>
      <c r="L15" s="51">
        <f t="shared" si="0"/>
        <v>5557.4304176265441</v>
      </c>
      <c r="N15" s="54">
        <v>0.24884000000000001</v>
      </c>
      <c r="O15" s="55">
        <v>9.2620000000000005</v>
      </c>
      <c r="P15" s="55">
        <v>0.45100000000000001</v>
      </c>
      <c r="Q15" s="55">
        <v>3.0329999999999999</v>
      </c>
      <c r="R15" s="55">
        <v>1.274</v>
      </c>
      <c r="S15" s="55">
        <v>1.012</v>
      </c>
      <c r="T15" s="55">
        <v>2.444</v>
      </c>
      <c r="U15" s="55">
        <v>1.04</v>
      </c>
      <c r="V15" s="55">
        <v>8.0000000000000002E-3</v>
      </c>
      <c r="W15" s="55">
        <v>2.7010000000000001</v>
      </c>
      <c r="X15" s="55">
        <v>2.9289999999999998</v>
      </c>
      <c r="Y15" s="55">
        <v>2.38</v>
      </c>
      <c r="Z15" s="55">
        <v>1.0469999999999999</v>
      </c>
      <c r="AA15" s="55">
        <v>0.20499999999999999</v>
      </c>
      <c r="AB15" s="55">
        <v>0</v>
      </c>
      <c r="AC15" s="55"/>
      <c r="AD15" s="55">
        <v>58.432000000000002</v>
      </c>
      <c r="AE15" s="55">
        <v>22.838000000000001</v>
      </c>
      <c r="AF15" s="55">
        <v>3.0569999999999999</v>
      </c>
      <c r="AG15" s="55">
        <v>28.39</v>
      </c>
      <c r="AH15" s="55">
        <v>0.92200000000000004</v>
      </c>
      <c r="AI15" s="55">
        <v>0.23300000000000001</v>
      </c>
      <c r="AJ15" s="55">
        <v>0</v>
      </c>
      <c r="AK15" s="55">
        <v>2.992</v>
      </c>
      <c r="AL15" s="55"/>
      <c r="AM15" s="55">
        <v>50.796999999999997</v>
      </c>
      <c r="AN15" s="55">
        <v>27.536999999999999</v>
      </c>
      <c r="AO15" s="55">
        <v>0.13700000000000001</v>
      </c>
      <c r="AP15" s="55">
        <v>2.077</v>
      </c>
      <c r="AQ15" s="55">
        <v>16.314</v>
      </c>
      <c r="AR15" s="55">
        <v>4.7089999999999996</v>
      </c>
      <c r="AS15" s="63">
        <v>0</v>
      </c>
      <c r="AT15" s="64">
        <v>2.2999999999996135E-2</v>
      </c>
      <c r="BE15" s="56">
        <v>498.28698355405055</v>
      </c>
      <c r="BF15" s="56">
        <v>2798.5099894365549</v>
      </c>
      <c r="BH15" s="43">
        <v>47.6</v>
      </c>
      <c r="BI15" s="43">
        <v>9.4</v>
      </c>
      <c r="BJ15" s="43">
        <v>42.4</v>
      </c>
      <c r="BK15" s="43">
        <v>0.6</v>
      </c>
      <c r="BM15" s="57">
        <v>436.11287382259519</v>
      </c>
      <c r="BN15" s="57">
        <v>3384.5227858985386</v>
      </c>
      <c r="BO15" s="57">
        <v>8.0414531384350827</v>
      </c>
      <c r="BP15" s="57">
        <v>2139.8150835960641</v>
      </c>
      <c r="BQ15" s="57">
        <v>1043.2951179898728</v>
      </c>
      <c r="BR15" s="57">
        <v>4192.6342075093144</v>
      </c>
    </row>
    <row r="16" spans="1:70" x14ac:dyDescent="0.25">
      <c r="G16" s="43">
        <v>10</v>
      </c>
      <c r="H16" s="43">
        <v>2012</v>
      </c>
      <c r="I16" s="47">
        <v>7327224</v>
      </c>
      <c r="J16" s="47">
        <v>41693.300000000003</v>
      </c>
      <c r="K16" s="51">
        <v>38412.1</v>
      </c>
      <c r="L16" s="51">
        <f t="shared" si="0"/>
        <v>5690.1904459315019</v>
      </c>
      <c r="N16" s="54">
        <v>0.27527632766698501</v>
      </c>
      <c r="O16" s="55">
        <v>9.24</v>
      </c>
      <c r="P16" s="55">
        <v>0.41599999999999998</v>
      </c>
      <c r="Q16" s="55">
        <v>3.1</v>
      </c>
      <c r="R16" s="55">
        <v>1.1819999999999999</v>
      </c>
      <c r="S16" s="55">
        <v>1.1559999999999999</v>
      </c>
      <c r="T16" s="55">
        <v>2.3940000000000001</v>
      </c>
      <c r="U16" s="55">
        <v>0.98499999999999999</v>
      </c>
      <c r="V16" s="55">
        <v>7.0000000000000001E-3</v>
      </c>
      <c r="W16" s="55">
        <v>2.5819999999999999</v>
      </c>
      <c r="X16" s="55">
        <v>3.0779999999999998</v>
      </c>
      <c r="Y16" s="55">
        <v>2.3580000000000001</v>
      </c>
      <c r="Z16" s="55">
        <v>1.0229999999999999</v>
      </c>
      <c r="AA16" s="55">
        <v>0.2</v>
      </c>
      <c r="AB16" s="55">
        <v>0</v>
      </c>
      <c r="AC16" s="55"/>
      <c r="AD16" s="55">
        <v>57.823999999999998</v>
      </c>
      <c r="AE16" s="55">
        <v>24.047999999999998</v>
      </c>
      <c r="AF16" s="55">
        <v>4.7949999999999999</v>
      </c>
      <c r="AG16" s="55">
        <v>25.606999999999999</v>
      </c>
      <c r="AH16" s="55">
        <v>0.94</v>
      </c>
      <c r="AI16" s="55">
        <v>0.19900000000000001</v>
      </c>
      <c r="AJ16" s="55">
        <v>0</v>
      </c>
      <c r="AK16" s="55">
        <v>2.2349999999999999</v>
      </c>
      <c r="AL16" s="55"/>
      <c r="AM16" s="55">
        <v>47.329000000000001</v>
      </c>
      <c r="AN16" s="55">
        <v>22.876000000000001</v>
      </c>
      <c r="AO16" s="55">
        <v>0.22</v>
      </c>
      <c r="AP16" s="55">
        <v>2.3559999999999999</v>
      </c>
      <c r="AQ16" s="55">
        <v>15.785</v>
      </c>
      <c r="AR16" s="55">
        <v>6.077</v>
      </c>
      <c r="AS16" s="63">
        <v>0</v>
      </c>
      <c r="AT16" s="64">
        <v>1.5000000000007674E-2</v>
      </c>
      <c r="BE16" s="56">
        <v>474.66764793916127</v>
      </c>
      <c r="BF16" s="56">
        <v>2662.1021581747382</v>
      </c>
      <c r="BH16" s="43">
        <v>46</v>
      </c>
      <c r="BI16" s="43">
        <v>10.5</v>
      </c>
      <c r="BJ16" s="43">
        <v>43.2</v>
      </c>
      <c r="BK16" s="43">
        <v>0.3</v>
      </c>
      <c r="BM16" s="57">
        <v>528.28723209371742</v>
      </c>
      <c r="BN16" s="57">
        <v>3290.713671539123</v>
      </c>
      <c r="BO16" s="57">
        <v>6.1163370593293216</v>
      </c>
      <c r="BP16" s="57">
        <v>2281.0092194516101</v>
      </c>
      <c r="BQ16" s="57">
        <v>1121.9623578866917</v>
      </c>
      <c r="BR16" s="57">
        <v>4075.7676745963508</v>
      </c>
    </row>
    <row r="17" spans="7:70" x14ac:dyDescent="0.25">
      <c r="G17" s="43">
        <v>11</v>
      </c>
      <c r="H17" s="43">
        <v>2013</v>
      </c>
      <c r="I17" s="47">
        <v>7284552</v>
      </c>
      <c r="J17" s="47">
        <v>41911.800000000003</v>
      </c>
      <c r="K17" s="51">
        <v>38904.5</v>
      </c>
      <c r="L17" s="51">
        <f t="shared" si="0"/>
        <v>5753.5178553190372</v>
      </c>
      <c r="N17" s="54">
        <v>0.29204355584052599</v>
      </c>
      <c r="O17" s="55">
        <v>8.7780000000000005</v>
      </c>
      <c r="P17" s="55">
        <v>0.36899999999999999</v>
      </c>
      <c r="Q17" s="55">
        <v>2.7770000000000001</v>
      </c>
      <c r="R17" s="55">
        <v>1.1639999999999999</v>
      </c>
      <c r="S17" s="55">
        <v>1.1859999999999999</v>
      </c>
      <c r="T17" s="55">
        <v>2.367</v>
      </c>
      <c r="U17" s="55">
        <v>0.90700000000000003</v>
      </c>
      <c r="V17" s="55">
        <v>8.0000000000000002E-3</v>
      </c>
      <c r="W17" s="55">
        <v>2.5859999999999999</v>
      </c>
      <c r="X17" s="55">
        <v>2.7879999999999998</v>
      </c>
      <c r="Y17" s="55">
        <v>2.2450000000000001</v>
      </c>
      <c r="Z17" s="55">
        <v>0.96499999999999997</v>
      </c>
      <c r="AA17" s="55">
        <v>0.19400000000000001</v>
      </c>
      <c r="AB17" s="55">
        <v>0</v>
      </c>
      <c r="AC17" s="55"/>
      <c r="AD17" s="55">
        <v>53.017000000000003</v>
      </c>
      <c r="AE17" s="55">
        <v>21.62</v>
      </c>
      <c r="AF17" s="55">
        <v>4.93</v>
      </c>
      <c r="AG17" s="55">
        <v>23.687999999999999</v>
      </c>
      <c r="AH17" s="55">
        <v>0.65500000000000003</v>
      </c>
      <c r="AI17" s="55">
        <v>0.13200000000000001</v>
      </c>
      <c r="AJ17" s="55">
        <v>0</v>
      </c>
      <c r="AK17" s="55">
        <v>1.992</v>
      </c>
      <c r="AL17" s="55"/>
      <c r="AM17" s="55">
        <v>43.783999999999999</v>
      </c>
      <c r="AN17" s="55">
        <v>19.391999999999999</v>
      </c>
      <c r="AO17" s="55">
        <v>0.22600000000000001</v>
      </c>
      <c r="AP17" s="55">
        <v>2.339</v>
      </c>
      <c r="AQ17" s="55">
        <v>14.170999999999999</v>
      </c>
      <c r="AR17" s="55">
        <v>7.64</v>
      </c>
      <c r="AS17" s="63">
        <v>0</v>
      </c>
      <c r="AT17" s="64">
        <v>1.5999999999998238E-2</v>
      </c>
      <c r="AV17" s="59">
        <v>8.8200000000000001E-2</v>
      </c>
      <c r="AW17" s="58">
        <v>5.1799999999999999E-2</v>
      </c>
      <c r="AX17" s="59">
        <v>7.2599999999999998E-2</v>
      </c>
      <c r="AY17" s="59">
        <v>3.5200000000000002E-2</v>
      </c>
      <c r="AZ17" s="59"/>
      <c r="BB17" s="59"/>
      <c r="BC17" s="59"/>
      <c r="BE17" s="56">
        <v>430.69522533914659</v>
      </c>
      <c r="BF17" s="56">
        <v>2563.8934513010258</v>
      </c>
      <c r="BH17" s="43">
        <v>45.9</v>
      </c>
      <c r="BI17" s="43">
        <v>10.5</v>
      </c>
      <c r="BJ17" s="43">
        <v>43.2</v>
      </c>
      <c r="BK17" s="43">
        <v>0.4</v>
      </c>
      <c r="BM17" s="57">
        <v>599.31725013232199</v>
      </c>
      <c r="BN17" s="57">
        <v>3171.7970765262257</v>
      </c>
      <c r="BO17" s="57">
        <v>110.90567497850387</v>
      </c>
      <c r="BP17" s="57">
        <v>1973.1156453616125</v>
      </c>
      <c r="BQ17" s="57">
        <v>1142.5193465176269</v>
      </c>
      <c r="BR17" s="57">
        <v>3912.1539361803761</v>
      </c>
    </row>
    <row r="18" spans="7:70" x14ac:dyDescent="0.25">
      <c r="G18" s="43">
        <v>12</v>
      </c>
      <c r="H18" s="43">
        <v>2014</v>
      </c>
      <c r="I18" s="47">
        <v>7245677</v>
      </c>
      <c r="J18" s="47">
        <v>42750.9</v>
      </c>
      <c r="K18" s="51">
        <v>39507.1</v>
      </c>
      <c r="L18" s="51">
        <f t="shared" si="0"/>
        <v>5900.1940053358712</v>
      </c>
      <c r="N18" s="54">
        <v>0.28319348305613201</v>
      </c>
      <c r="O18" s="55">
        <v>9.0120000000000005</v>
      </c>
      <c r="P18" s="55">
        <v>0.32</v>
      </c>
      <c r="Q18" s="55">
        <v>3.0640000000000001</v>
      </c>
      <c r="R18" s="55">
        <v>1.2</v>
      </c>
      <c r="S18" s="55">
        <v>1.1240000000000001</v>
      </c>
      <c r="T18" s="55">
        <v>2.38</v>
      </c>
      <c r="U18" s="55">
        <v>0.90200000000000002</v>
      </c>
      <c r="V18" s="55">
        <v>2.3E-2</v>
      </c>
      <c r="W18" s="55">
        <v>2.62</v>
      </c>
      <c r="X18" s="55">
        <v>3.1070000000000002</v>
      </c>
      <c r="Y18" s="55">
        <v>2.1669999999999998</v>
      </c>
      <c r="Z18" s="55">
        <v>0.92600000000000005</v>
      </c>
      <c r="AA18" s="55">
        <v>0.191</v>
      </c>
      <c r="AB18" s="55">
        <v>1E-3</v>
      </c>
      <c r="AC18" s="55"/>
      <c r="AD18" s="55">
        <v>54.179000000000002</v>
      </c>
      <c r="AE18" s="55">
        <v>22.893000000000001</v>
      </c>
      <c r="AF18" s="55">
        <v>5.7309999999999999</v>
      </c>
      <c r="AG18" s="55">
        <v>22.940999999999999</v>
      </c>
      <c r="AH18" s="55">
        <v>0.60399999999999998</v>
      </c>
      <c r="AI18" s="55">
        <v>0.36499999999999999</v>
      </c>
      <c r="AJ18" s="55">
        <v>0</v>
      </c>
      <c r="AK18" s="55">
        <v>1.645</v>
      </c>
      <c r="AL18" s="55"/>
      <c r="AM18" s="55">
        <v>47.484999999999999</v>
      </c>
      <c r="AN18" s="55">
        <v>21.305</v>
      </c>
      <c r="AO18" s="55">
        <v>0.21099999999999999</v>
      </c>
      <c r="AP18" s="55">
        <v>2.1419999999999999</v>
      </c>
      <c r="AQ18" s="55">
        <v>15.867000000000001</v>
      </c>
      <c r="AR18" s="55">
        <v>7.9459999999999997</v>
      </c>
      <c r="AS18" s="63">
        <v>0</v>
      </c>
      <c r="AT18" s="64">
        <v>1.4000000000002899E-2</v>
      </c>
      <c r="AV18" s="59">
        <v>8.9499999999999996E-2</v>
      </c>
      <c r="AW18" s="60">
        <v>4.8399999999999999E-2</v>
      </c>
      <c r="AX18" s="59">
        <v>7.5700000000000003E-2</v>
      </c>
      <c r="AY18" s="59">
        <v>3.4099999999999998E-2</v>
      </c>
      <c r="AZ18" s="59"/>
      <c r="BE18" s="56">
        <v>448.83054737373232</v>
      </c>
      <c r="BF18" s="56">
        <v>2571.3169794721402</v>
      </c>
      <c r="BH18" s="43">
        <v>44.8</v>
      </c>
      <c r="BI18" s="43">
        <v>11.1</v>
      </c>
      <c r="BJ18" s="43">
        <v>43.7</v>
      </c>
      <c r="BK18" s="56">
        <v>0.4</v>
      </c>
      <c r="BM18" s="51">
        <v>608.36042196646508</v>
      </c>
      <c r="BN18" s="51">
        <v>3222.0120378331903</v>
      </c>
      <c r="BO18" s="51">
        <v>119.65228718830612</v>
      </c>
      <c r="BP18" s="51">
        <v>2245.2361297410912</v>
      </c>
      <c r="BQ18" s="51">
        <v>1087.2647367918219</v>
      </c>
      <c r="BR18" s="51">
        <v>3839.2999904461644</v>
      </c>
    </row>
    <row r="19" spans="7:70" x14ac:dyDescent="0.25">
      <c r="G19" s="43">
        <v>13</v>
      </c>
      <c r="H19" s="43">
        <v>2015</v>
      </c>
      <c r="I19" s="47">
        <v>7202198</v>
      </c>
      <c r="J19" s="47">
        <v>44162.3</v>
      </c>
      <c r="K19" s="51">
        <v>40679.800000000003</v>
      </c>
      <c r="L19" s="51">
        <f>(J19*1000000)/I19</f>
        <v>6131.7808813365027</v>
      </c>
      <c r="AV19" s="59">
        <v>9.5699999999999993E-2</v>
      </c>
      <c r="AW19" s="61">
        <v>3.9100000000000003E-2</v>
      </c>
      <c r="AX19" s="59">
        <v>7.8200000000000006E-2</v>
      </c>
      <c r="AY19" s="59">
        <v>2.69E-2</v>
      </c>
      <c r="AZ19" s="59"/>
      <c r="BA19" s="43">
        <v>1.0432000000000001</v>
      </c>
      <c r="BB19" s="59">
        <v>1.0545899999999999</v>
      </c>
      <c r="BC19" s="59">
        <v>0.45900000000000002</v>
      </c>
      <c r="BH19" s="43">
        <v>43.2</v>
      </c>
      <c r="BI19" s="43">
        <v>12.4</v>
      </c>
      <c r="BJ19" s="43">
        <v>44</v>
      </c>
      <c r="BK19" s="43">
        <v>0.4</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rEFfQ9tbvp8XZMV4jEjb5Fae7qOHWLrA2UdZjNSbcXf/AxPY5myPe5UxCne5yh+/fY5LKamX7MJLjrJPJkFJLQ==" saltValue="JKroO9IJLOBQxeIojKD9GA=="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49</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80</v>
      </c>
      <c r="D4" s="51">
        <v>56594</v>
      </c>
      <c r="E4" s="43" t="s">
        <v>81</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4310861</v>
      </c>
      <c r="J9" s="47">
        <v>36508.400000000001</v>
      </c>
      <c r="K9" s="51">
        <v>43962.400000000001</v>
      </c>
      <c r="L9" s="51">
        <f>(J9*1000000)/I9</f>
        <v>8468.9346281404105</v>
      </c>
      <c r="N9" s="54">
        <v>0.29998009854674401</v>
      </c>
      <c r="O9" s="55">
        <v>7.2370000000000001</v>
      </c>
      <c r="P9" s="55">
        <v>0.14599999999999999</v>
      </c>
      <c r="Q9" s="55">
        <v>3.1080000000000001</v>
      </c>
      <c r="R9" s="55">
        <v>1.236</v>
      </c>
      <c r="S9" s="55">
        <v>1.2450000000000001</v>
      </c>
      <c r="T9" s="55">
        <v>1.24</v>
      </c>
      <c r="U9" s="55">
        <v>0.25700000000000001</v>
      </c>
      <c r="V9" s="55">
        <v>4.0000000000000001E-3</v>
      </c>
      <c r="W9" s="55">
        <v>1.5629999999999999</v>
      </c>
      <c r="X9" s="55">
        <v>1.923</v>
      </c>
      <c r="Y9" s="55">
        <v>2.8159999999999998</v>
      </c>
      <c r="Z9" s="55">
        <v>0.69199999999999995</v>
      </c>
      <c r="AA9" s="55">
        <v>0.24299999999999999</v>
      </c>
      <c r="AB9" s="55">
        <v>0</v>
      </c>
      <c r="AC9" s="55"/>
      <c r="AD9" s="55">
        <v>13.324999999999999</v>
      </c>
      <c r="AE9" s="55">
        <v>0</v>
      </c>
      <c r="AF9" s="55">
        <v>4.6459999999999999</v>
      </c>
      <c r="AG9" s="55">
        <v>8.6790000000000003</v>
      </c>
      <c r="AH9" s="55">
        <v>0</v>
      </c>
      <c r="AI9" s="55">
        <v>0</v>
      </c>
      <c r="AJ9" s="55">
        <v>0</v>
      </c>
      <c r="AK9" s="55">
        <v>0</v>
      </c>
      <c r="AL9" s="55"/>
      <c r="AM9" s="55">
        <v>13.162000000000001</v>
      </c>
      <c r="AN9" s="55">
        <v>2.3279999999999998</v>
      </c>
      <c r="AO9" s="55">
        <v>1.855</v>
      </c>
      <c r="AP9" s="55">
        <v>1.8140000000000001</v>
      </c>
      <c r="AQ9" s="55">
        <v>0</v>
      </c>
      <c r="AR9" s="55">
        <v>7.165</v>
      </c>
      <c r="AS9" s="55">
        <v>0</v>
      </c>
      <c r="AT9" s="55">
        <v>1.7763568394002505E-15</v>
      </c>
      <c r="BE9" s="56">
        <v>222.50678605016134</v>
      </c>
      <c r="BF9" s="56">
        <v>2474.1561388264158</v>
      </c>
      <c r="BM9" s="57">
        <v>537.8364267335545</v>
      </c>
      <c r="BN9" s="57">
        <v>1501.8056749785037</v>
      </c>
      <c r="BO9" s="57">
        <v>7.9642401266597886</v>
      </c>
      <c r="BP9" s="57">
        <v>1781.7949269131557</v>
      </c>
      <c r="BQ9" s="57">
        <v>1248.4019298748447</v>
      </c>
      <c r="BR9" s="57">
        <v>4161.6158402598639</v>
      </c>
    </row>
    <row r="10" spans="1:70" x14ac:dyDescent="0.25">
      <c r="G10" s="43">
        <v>4</v>
      </c>
      <c r="H10" s="43">
        <v>2006</v>
      </c>
      <c r="I10" s="47">
        <v>4312487</v>
      </c>
      <c r="J10" s="47">
        <v>40197.800000000003</v>
      </c>
      <c r="K10" s="51">
        <v>46066.2</v>
      </c>
      <c r="L10" s="51">
        <f t="shared" ref="L10:L24" si="0">(J10*1000000)/I10</f>
        <v>9321.257084369181</v>
      </c>
      <c r="N10" s="54">
        <v>0.290586487498945</v>
      </c>
      <c r="O10" s="55">
        <v>7.2560000000000002</v>
      </c>
      <c r="P10" s="55">
        <v>0.13300000000000001</v>
      </c>
      <c r="Q10" s="55">
        <v>3.23</v>
      </c>
      <c r="R10" s="55">
        <v>1.204</v>
      </c>
      <c r="S10" s="55">
        <v>1.159</v>
      </c>
      <c r="T10" s="55">
        <v>1.2969999999999999</v>
      </c>
      <c r="U10" s="55">
        <v>0.22900000000000001</v>
      </c>
      <c r="V10" s="55">
        <v>5.0000000000000001E-3</v>
      </c>
      <c r="W10" s="55">
        <v>1.6220000000000001</v>
      </c>
      <c r="X10" s="55">
        <v>2.0430000000000001</v>
      </c>
      <c r="Y10" s="55">
        <v>2.6539999999999999</v>
      </c>
      <c r="Z10" s="55">
        <v>0.69299999999999995</v>
      </c>
      <c r="AA10" s="55">
        <v>0.24399999999999999</v>
      </c>
      <c r="AB10" s="55">
        <v>0</v>
      </c>
      <c r="AC10" s="55"/>
      <c r="AD10" s="55">
        <v>11.872</v>
      </c>
      <c r="AE10" s="55">
        <v>0</v>
      </c>
      <c r="AF10" s="55">
        <v>3.9750000000000001</v>
      </c>
      <c r="AG10" s="55">
        <v>7.8970000000000002</v>
      </c>
      <c r="AH10" s="55">
        <v>0</v>
      </c>
      <c r="AI10" s="55">
        <v>0</v>
      </c>
      <c r="AJ10" s="55">
        <v>0</v>
      </c>
      <c r="AK10" s="55">
        <v>0</v>
      </c>
      <c r="AL10" s="55"/>
      <c r="AM10" s="55">
        <v>13.047000000000001</v>
      </c>
      <c r="AN10" s="55">
        <v>2.2570000000000001</v>
      </c>
      <c r="AO10" s="55">
        <v>1.9610000000000001</v>
      </c>
      <c r="AP10" s="55">
        <v>2.0579999999999998</v>
      </c>
      <c r="AQ10" s="55">
        <v>0</v>
      </c>
      <c r="AR10" s="55">
        <v>6.7709999999999999</v>
      </c>
      <c r="AS10" s="55">
        <v>0</v>
      </c>
      <c r="AT10" s="55">
        <v>0</v>
      </c>
      <c r="BE10" s="56">
        <v>210.89107513504808</v>
      </c>
      <c r="BF10" s="56">
        <v>2519.8016520844053</v>
      </c>
      <c r="BM10" s="57">
        <v>542.46115145069427</v>
      </c>
      <c r="BN10" s="57">
        <v>1541.530524505589</v>
      </c>
      <c r="BO10" s="57">
        <v>8.1168117765958012</v>
      </c>
      <c r="BP10" s="57">
        <v>1881.8474730104138</v>
      </c>
      <c r="BQ10" s="57">
        <v>1161.8706410623865</v>
      </c>
      <c r="BR10" s="57">
        <v>3998.3643116461258</v>
      </c>
    </row>
    <row r="11" spans="1:70" x14ac:dyDescent="0.25">
      <c r="G11" s="43">
        <v>5</v>
      </c>
      <c r="H11" s="43">
        <v>2007</v>
      </c>
      <c r="I11" s="47">
        <v>4313530</v>
      </c>
      <c r="J11" s="47">
        <v>43925.8</v>
      </c>
      <c r="K11" s="51">
        <v>48438.6</v>
      </c>
      <c r="L11" s="51">
        <f t="shared" si="0"/>
        <v>10183.260577763456</v>
      </c>
      <c r="N11" s="54">
        <v>0.29186402292250502</v>
      </c>
      <c r="O11" s="55">
        <v>7.2850000000000001</v>
      </c>
      <c r="P11" s="55">
        <v>0.151</v>
      </c>
      <c r="Q11" s="55">
        <v>3.2549999999999999</v>
      </c>
      <c r="R11" s="55">
        <v>1.204</v>
      </c>
      <c r="S11" s="55">
        <v>1.1279999999999999</v>
      </c>
      <c r="T11" s="55">
        <v>1.323</v>
      </c>
      <c r="U11" s="55">
        <v>0.218</v>
      </c>
      <c r="V11" s="55">
        <v>6.0000000000000001E-3</v>
      </c>
      <c r="W11" s="55">
        <v>1.6639999999999999</v>
      </c>
      <c r="X11" s="55">
        <v>2.1709999999999998</v>
      </c>
      <c r="Y11" s="55">
        <v>2.5230000000000001</v>
      </c>
      <c r="Z11" s="55">
        <v>0.68799999999999994</v>
      </c>
      <c r="AA11" s="55">
        <v>0.24</v>
      </c>
      <c r="AB11" s="55">
        <v>0</v>
      </c>
      <c r="AC11" s="55"/>
      <c r="AD11" s="55">
        <v>11.664</v>
      </c>
      <c r="AE11" s="55">
        <v>0</v>
      </c>
      <c r="AF11" s="55">
        <v>2.6219999999999999</v>
      </c>
      <c r="AG11" s="55">
        <v>9.0419999999999998</v>
      </c>
      <c r="AH11" s="55">
        <v>0</v>
      </c>
      <c r="AI11" s="55">
        <v>0</v>
      </c>
      <c r="AJ11" s="55">
        <v>0</v>
      </c>
      <c r="AK11" s="55">
        <v>0</v>
      </c>
      <c r="AL11" s="55"/>
      <c r="AM11" s="55">
        <v>12.709</v>
      </c>
      <c r="AN11" s="55">
        <v>2.423</v>
      </c>
      <c r="AO11" s="55">
        <v>2.3149999999999999</v>
      </c>
      <c r="AP11" s="55">
        <v>3.0640000000000001</v>
      </c>
      <c r="AQ11" s="55">
        <v>0</v>
      </c>
      <c r="AR11" s="55">
        <v>4.907</v>
      </c>
      <c r="AS11" s="55">
        <v>0</v>
      </c>
      <c r="AT11" s="55">
        <v>0</v>
      </c>
      <c r="BE11" s="56">
        <v>209.19155561147187</v>
      </c>
      <c r="BF11" s="56">
        <v>2543.2350399684201</v>
      </c>
      <c r="BM11" s="57">
        <v>538.49812055369716</v>
      </c>
      <c r="BN11" s="57">
        <v>1585.7265692175406</v>
      </c>
      <c r="BO11" s="57">
        <v>11.449754391686396</v>
      </c>
      <c r="BP11" s="57">
        <v>1990.4711130218784</v>
      </c>
      <c r="BQ11" s="57">
        <v>1134.3010413681093</v>
      </c>
      <c r="BR11" s="57">
        <v>3886.402407566638</v>
      </c>
    </row>
    <row r="12" spans="1:70" x14ac:dyDescent="0.25">
      <c r="G12" s="43">
        <v>6</v>
      </c>
      <c r="H12" s="43">
        <v>2008</v>
      </c>
      <c r="I12" s="47">
        <v>4311967</v>
      </c>
      <c r="J12" s="47">
        <v>48129.8</v>
      </c>
      <c r="K12" s="51">
        <v>49433.2</v>
      </c>
      <c r="L12" s="51">
        <f t="shared" si="0"/>
        <v>11161.912881058692</v>
      </c>
      <c r="N12" s="54">
        <v>0.286551254468427</v>
      </c>
      <c r="O12" s="55">
        <v>7.4029999999999996</v>
      </c>
      <c r="P12" s="55">
        <v>0.158</v>
      </c>
      <c r="Q12" s="55">
        <v>3.2320000000000002</v>
      </c>
      <c r="R12" s="55">
        <v>1.2649999999999999</v>
      </c>
      <c r="S12" s="55">
        <v>1.125</v>
      </c>
      <c r="T12" s="55">
        <v>1.3879999999999999</v>
      </c>
      <c r="U12" s="55">
        <v>0.22700000000000001</v>
      </c>
      <c r="V12" s="55">
        <v>8.9999999999999993E-3</v>
      </c>
      <c r="W12" s="55">
        <v>1.679</v>
      </c>
      <c r="X12" s="55">
        <v>2.157</v>
      </c>
      <c r="Y12" s="55">
        <v>2.581</v>
      </c>
      <c r="Z12" s="55">
        <v>0.73</v>
      </c>
      <c r="AA12" s="55">
        <v>0.255</v>
      </c>
      <c r="AB12" s="55">
        <v>0</v>
      </c>
      <c r="AC12" s="55"/>
      <c r="AD12" s="55">
        <v>11.95</v>
      </c>
      <c r="AE12" s="55">
        <v>0</v>
      </c>
      <c r="AF12" s="55">
        <v>2.766</v>
      </c>
      <c r="AG12" s="55">
        <v>9.1839999999999993</v>
      </c>
      <c r="AH12" s="55">
        <v>0</v>
      </c>
      <c r="AI12" s="55">
        <v>0</v>
      </c>
      <c r="AJ12" s="55">
        <v>0</v>
      </c>
      <c r="AK12" s="55">
        <v>0</v>
      </c>
      <c r="AL12" s="55"/>
      <c r="AM12" s="55">
        <v>12.891</v>
      </c>
      <c r="AN12" s="55">
        <v>2.4950000000000001</v>
      </c>
      <c r="AO12" s="55">
        <v>1.9850000000000001</v>
      </c>
      <c r="AP12" s="55">
        <v>2.4590000000000001</v>
      </c>
      <c r="AQ12" s="55">
        <v>0</v>
      </c>
      <c r="AR12" s="55">
        <v>5.952</v>
      </c>
      <c r="AS12" s="55">
        <v>0</v>
      </c>
      <c r="AT12" s="55">
        <v>0</v>
      </c>
      <c r="BE12" s="56">
        <v>199.39925498431558</v>
      </c>
      <c r="BF12" s="56">
        <v>2493.4437110682766</v>
      </c>
      <c r="BM12" s="57">
        <v>546.94111623172682</v>
      </c>
      <c r="BN12" s="57">
        <v>1615.9071367153913</v>
      </c>
      <c r="BO12" s="57">
        <v>11.531142224475214</v>
      </c>
      <c r="BP12" s="57">
        <v>1941.3473354351775</v>
      </c>
      <c r="BQ12" s="57">
        <v>1132.6285468615649</v>
      </c>
      <c r="BR12" s="57">
        <v>3952.6211426387699</v>
      </c>
    </row>
    <row r="13" spans="1:70" x14ac:dyDescent="0.25">
      <c r="G13" s="43">
        <v>7</v>
      </c>
      <c r="H13" s="43">
        <v>2009</v>
      </c>
      <c r="I13" s="47">
        <v>4309796</v>
      </c>
      <c r="J13" s="47">
        <v>45090.7</v>
      </c>
      <c r="K13" s="51">
        <v>45783.1</v>
      </c>
      <c r="L13" s="51">
        <f t="shared" si="0"/>
        <v>10462.374553227113</v>
      </c>
      <c r="N13" s="54">
        <v>0.31177546144274199</v>
      </c>
      <c r="O13" s="55">
        <v>7.1749999999999998</v>
      </c>
      <c r="P13" s="55">
        <v>0.13</v>
      </c>
      <c r="Q13" s="55">
        <v>3.0720000000000001</v>
      </c>
      <c r="R13" s="55">
        <v>1.228</v>
      </c>
      <c r="S13" s="55">
        <v>1.1739999999999999</v>
      </c>
      <c r="T13" s="55">
        <v>1.3340000000000001</v>
      </c>
      <c r="U13" s="55">
        <v>0.22800000000000001</v>
      </c>
      <c r="V13" s="55">
        <v>8.9999999999999993E-3</v>
      </c>
      <c r="W13" s="55">
        <v>1.4119999999999999</v>
      </c>
      <c r="X13" s="55">
        <v>2.1429999999999998</v>
      </c>
      <c r="Y13" s="55">
        <v>2.633</v>
      </c>
      <c r="Z13" s="55">
        <v>0.73699999999999999</v>
      </c>
      <c r="AA13" s="55">
        <v>0.25</v>
      </c>
      <c r="AB13" s="55">
        <v>0</v>
      </c>
      <c r="AC13" s="55"/>
      <c r="AD13" s="55">
        <v>11.598000000000001</v>
      </c>
      <c r="AE13" s="55">
        <v>0</v>
      </c>
      <c r="AF13" s="55">
        <v>3.67</v>
      </c>
      <c r="AG13" s="55">
        <v>7.9279999999999999</v>
      </c>
      <c r="AH13" s="55">
        <v>0</v>
      </c>
      <c r="AI13" s="55">
        <v>0</v>
      </c>
      <c r="AJ13" s="55">
        <v>0</v>
      </c>
      <c r="AK13" s="55">
        <v>0</v>
      </c>
      <c r="AL13" s="55"/>
      <c r="AM13" s="55">
        <v>13.455</v>
      </c>
      <c r="AN13" s="55">
        <v>1.6579999999999999</v>
      </c>
      <c r="AO13" s="55">
        <v>2.0129999999999999</v>
      </c>
      <c r="AP13" s="55">
        <v>2.2109999999999999</v>
      </c>
      <c r="AQ13" s="55">
        <v>0</v>
      </c>
      <c r="AR13" s="55">
        <v>7.5730000000000004</v>
      </c>
      <c r="AS13" s="55">
        <v>0</v>
      </c>
      <c r="AT13" s="55">
        <v>0</v>
      </c>
      <c r="BE13" s="56">
        <v>208.08841047049927</v>
      </c>
      <c r="BF13" s="56">
        <v>2386.6766411252229</v>
      </c>
      <c r="BM13" s="57">
        <v>566.75074003028442</v>
      </c>
      <c r="BN13" s="57">
        <v>1579.7936371453138</v>
      </c>
      <c r="BO13" s="57">
        <v>14.886280131647172</v>
      </c>
      <c r="BP13" s="57">
        <v>1943.4564373746057</v>
      </c>
      <c r="BQ13" s="57">
        <v>1179.8077768223943</v>
      </c>
      <c r="BR13" s="57">
        <v>3784.1585459061812</v>
      </c>
    </row>
    <row r="14" spans="1:70" x14ac:dyDescent="0.25">
      <c r="G14" s="43">
        <v>8</v>
      </c>
      <c r="H14" s="43">
        <v>2010</v>
      </c>
      <c r="I14" s="47">
        <v>4302847</v>
      </c>
      <c r="J14" s="47">
        <v>45004.3</v>
      </c>
      <c r="K14" s="51">
        <v>45004.3</v>
      </c>
      <c r="L14" s="51">
        <f t="shared" si="0"/>
        <v>10459.191321466926</v>
      </c>
      <c r="N14" s="54">
        <v>0.32796444455152302</v>
      </c>
      <c r="O14" s="55">
        <v>7.2119999999999997</v>
      </c>
      <c r="P14" s="55">
        <v>0.15</v>
      </c>
      <c r="Q14" s="55">
        <v>2.9020000000000001</v>
      </c>
      <c r="R14" s="55">
        <v>1.288</v>
      </c>
      <c r="S14" s="55">
        <v>1.256</v>
      </c>
      <c r="T14" s="55">
        <v>1.3640000000000001</v>
      </c>
      <c r="U14" s="55">
        <v>0.245</v>
      </c>
      <c r="V14" s="55">
        <v>8.0000000000000002E-3</v>
      </c>
      <c r="W14" s="55">
        <v>1.3660000000000001</v>
      </c>
      <c r="X14" s="55">
        <v>2.0699999999999998</v>
      </c>
      <c r="Y14" s="55">
        <v>2.7559999999999998</v>
      </c>
      <c r="Z14" s="55">
        <v>0.77600000000000002</v>
      </c>
      <c r="AA14" s="55">
        <v>0.245</v>
      </c>
      <c r="AB14" s="55">
        <v>0</v>
      </c>
      <c r="AC14" s="55"/>
      <c r="AD14" s="55">
        <v>12.503</v>
      </c>
      <c r="AE14" s="55">
        <v>0</v>
      </c>
      <c r="AF14" s="55">
        <v>2.6960000000000002</v>
      </c>
      <c r="AG14" s="55">
        <v>9.7439999999999998</v>
      </c>
      <c r="AH14" s="55">
        <v>0</v>
      </c>
      <c r="AI14" s="55">
        <v>6.3E-2</v>
      </c>
      <c r="AJ14" s="55">
        <v>0</v>
      </c>
      <c r="AK14" s="55">
        <v>0</v>
      </c>
      <c r="AL14" s="55"/>
      <c r="AM14" s="55">
        <v>14.901999999999999</v>
      </c>
      <c r="AN14" s="55">
        <v>2.3849999999999998</v>
      </c>
      <c r="AO14" s="55">
        <v>0.56000000000000005</v>
      </c>
      <c r="AP14" s="55">
        <v>2.5529999999999999</v>
      </c>
      <c r="AQ14" s="55">
        <v>0</v>
      </c>
      <c r="AR14" s="55">
        <v>9.4039999999999999</v>
      </c>
      <c r="AS14" s="55">
        <v>0</v>
      </c>
      <c r="AT14" s="55">
        <v>0</v>
      </c>
      <c r="BE14" s="56">
        <v>209.46778724973646</v>
      </c>
      <c r="BF14" s="56">
        <v>2327.0202471624066</v>
      </c>
      <c r="BH14" s="43">
        <v>71.099999999999994</v>
      </c>
      <c r="BI14" s="43">
        <v>7.3</v>
      </c>
      <c r="BJ14" s="43">
        <v>21.6</v>
      </c>
      <c r="BM14" s="57">
        <v>606.11677710800575</v>
      </c>
      <c r="BN14" s="57">
        <v>1613.4135855546003</v>
      </c>
      <c r="BO14" s="57">
        <v>10.510620871274998</v>
      </c>
      <c r="BP14" s="57">
        <v>1875.4301213337155</v>
      </c>
      <c r="BQ14" s="57">
        <v>1269.320340116557</v>
      </c>
      <c r="BR14" s="57">
        <v>3870.2986290245535</v>
      </c>
    </row>
    <row r="15" spans="1:70" x14ac:dyDescent="0.25">
      <c r="G15" s="43">
        <v>9</v>
      </c>
      <c r="H15" s="43">
        <v>2011</v>
      </c>
      <c r="I15" s="47">
        <v>4289857</v>
      </c>
      <c r="J15" s="47">
        <v>44708.6</v>
      </c>
      <c r="K15" s="51">
        <v>44877.7</v>
      </c>
      <c r="L15" s="51">
        <f t="shared" si="0"/>
        <v>10421.932479334393</v>
      </c>
      <c r="N15" s="54">
        <v>0.33736719999999998</v>
      </c>
      <c r="O15" s="55">
        <v>6.9640000000000004</v>
      </c>
      <c r="P15" s="55">
        <v>0.14399999999999999</v>
      </c>
      <c r="Q15" s="55">
        <v>2.8149999999999999</v>
      </c>
      <c r="R15" s="55">
        <v>1.1870000000000001</v>
      </c>
      <c r="S15" s="55">
        <v>1.2230000000000001</v>
      </c>
      <c r="T15" s="55">
        <v>1.353</v>
      </c>
      <c r="U15" s="55">
        <v>0.23799999999999999</v>
      </c>
      <c r="V15" s="55">
        <v>4.0000000000000001E-3</v>
      </c>
      <c r="W15" s="55">
        <v>1.286</v>
      </c>
      <c r="X15" s="55">
        <v>2.0369999999999999</v>
      </c>
      <c r="Y15" s="55">
        <v>2.63</v>
      </c>
      <c r="Z15" s="55">
        <v>0.76300000000000001</v>
      </c>
      <c r="AA15" s="55">
        <v>0.249</v>
      </c>
      <c r="AB15" s="55">
        <v>0</v>
      </c>
      <c r="AC15" s="55"/>
      <c r="AD15" s="55">
        <v>12.065</v>
      </c>
      <c r="AE15" s="55">
        <v>0</v>
      </c>
      <c r="AF15" s="55">
        <v>2.3410000000000002</v>
      </c>
      <c r="AG15" s="55">
        <v>9.6460000000000008</v>
      </c>
      <c r="AH15" s="55">
        <v>0</v>
      </c>
      <c r="AI15" s="55">
        <v>7.8E-2</v>
      </c>
      <c r="AJ15" s="55">
        <v>0</v>
      </c>
      <c r="AK15" s="55">
        <v>0</v>
      </c>
      <c r="AL15" s="55"/>
      <c r="AM15" s="55">
        <v>11.372999999999999</v>
      </c>
      <c r="AN15" s="55">
        <v>2.5819999999999999</v>
      </c>
      <c r="AO15" s="55">
        <v>0.752</v>
      </c>
      <c r="AP15" s="55">
        <v>2.621</v>
      </c>
      <c r="AQ15" s="55">
        <v>0</v>
      </c>
      <c r="AR15" s="55">
        <v>5.4180000000000001</v>
      </c>
      <c r="AS15" s="55">
        <v>0</v>
      </c>
      <c r="AT15" s="55">
        <v>-1.7763568394002505E-15</v>
      </c>
      <c r="BE15" s="56">
        <v>207.25099965573295</v>
      </c>
      <c r="BF15" s="56">
        <v>2295.5996385506051</v>
      </c>
      <c r="BH15" s="43">
        <v>70.3</v>
      </c>
      <c r="BI15" s="43">
        <v>7</v>
      </c>
      <c r="BJ15" s="43">
        <v>22.5</v>
      </c>
      <c r="BK15" s="43">
        <v>0.2</v>
      </c>
      <c r="BM15" s="57">
        <v>595.39216612053281</v>
      </c>
      <c r="BN15" s="57">
        <v>1582.0292347377474</v>
      </c>
      <c r="BO15" s="57">
        <v>8.0510500815274693</v>
      </c>
      <c r="BP15" s="57">
        <v>1840.58494411006</v>
      </c>
      <c r="BQ15" s="57">
        <v>1235.3567880003823</v>
      </c>
      <c r="BR15" s="57">
        <v>3661.7567593388744</v>
      </c>
    </row>
    <row r="16" spans="1:70" x14ac:dyDescent="0.25">
      <c r="G16" s="43">
        <v>10</v>
      </c>
      <c r="H16" s="43">
        <v>2012</v>
      </c>
      <c r="I16" s="47">
        <v>4275984</v>
      </c>
      <c r="J16" s="47">
        <v>43933.7</v>
      </c>
      <c r="K16" s="51">
        <v>43896</v>
      </c>
      <c r="L16" s="51">
        <f t="shared" si="0"/>
        <v>10274.523945833287</v>
      </c>
      <c r="N16" s="54">
        <v>0.36474915660469398</v>
      </c>
      <c r="O16" s="55">
        <v>6.6539999999999999</v>
      </c>
      <c r="P16" s="55">
        <v>0.129</v>
      </c>
      <c r="Q16" s="55">
        <v>2.653</v>
      </c>
      <c r="R16" s="55">
        <v>1.0529999999999999</v>
      </c>
      <c r="S16" s="55">
        <v>1.262</v>
      </c>
      <c r="T16" s="55">
        <v>1.32</v>
      </c>
      <c r="U16" s="55">
        <v>0.22900000000000001</v>
      </c>
      <c r="V16" s="55">
        <v>8.0000000000000002E-3</v>
      </c>
      <c r="W16" s="55">
        <v>1.137</v>
      </c>
      <c r="X16" s="55">
        <v>2.0070000000000001</v>
      </c>
      <c r="Y16" s="55">
        <v>2.5470000000000002</v>
      </c>
      <c r="Z16" s="55">
        <v>0.73299999999999998</v>
      </c>
      <c r="AA16" s="55">
        <v>0.23</v>
      </c>
      <c r="AB16" s="55">
        <v>0</v>
      </c>
      <c r="AC16" s="55"/>
      <c r="AD16" s="55">
        <v>11.625</v>
      </c>
      <c r="AE16" s="55">
        <v>0</v>
      </c>
      <c r="AF16" s="55">
        <v>1.2629999999999999</v>
      </c>
      <c r="AG16" s="55">
        <v>10.148999999999999</v>
      </c>
      <c r="AH16" s="55">
        <v>0</v>
      </c>
      <c r="AI16" s="55">
        <v>0.21299999999999999</v>
      </c>
      <c r="AJ16" s="55">
        <v>0</v>
      </c>
      <c r="AK16" s="55">
        <v>0</v>
      </c>
      <c r="AL16" s="55"/>
      <c r="AM16" s="55">
        <v>10.755000000000001</v>
      </c>
      <c r="AN16" s="55">
        <v>2.238</v>
      </c>
      <c r="AO16" s="55">
        <v>0.58199999999999996</v>
      </c>
      <c r="AP16" s="55">
        <v>2.5110000000000001</v>
      </c>
      <c r="AQ16" s="55">
        <v>0</v>
      </c>
      <c r="AR16" s="55">
        <v>5.4240000000000004</v>
      </c>
      <c r="AS16" s="55">
        <v>0</v>
      </c>
      <c r="AT16" s="55">
        <v>1.7763568394002505E-15</v>
      </c>
      <c r="BE16" s="56">
        <v>201.93055773116325</v>
      </c>
      <c r="BF16" s="56">
        <v>2194.8364384025267</v>
      </c>
      <c r="BH16" s="43">
        <v>73.2</v>
      </c>
      <c r="BI16" s="43">
        <v>6.2</v>
      </c>
      <c r="BJ16" s="43">
        <v>20.3</v>
      </c>
      <c r="BK16" s="43">
        <v>0.2</v>
      </c>
      <c r="BM16" s="57">
        <v>601.39282035345616</v>
      </c>
      <c r="BN16" s="57">
        <v>1549.7850386930352</v>
      </c>
      <c r="BO16" s="57">
        <v>8.0432251918510662</v>
      </c>
      <c r="BP16" s="57">
        <v>1808.0497764402405</v>
      </c>
      <c r="BQ16" s="57">
        <v>1244.9298748447502</v>
      </c>
      <c r="BR16" s="57">
        <v>3413.1124152097068</v>
      </c>
    </row>
    <row r="17" spans="7:70" x14ac:dyDescent="0.25">
      <c r="G17" s="43">
        <v>11</v>
      </c>
      <c r="H17" s="43">
        <v>2013</v>
      </c>
      <c r="I17" s="47">
        <v>4262140</v>
      </c>
      <c r="J17" s="47">
        <v>43487.1</v>
      </c>
      <c r="K17" s="51">
        <v>43429</v>
      </c>
      <c r="L17" s="51">
        <f t="shared" si="0"/>
        <v>10203.113928683713</v>
      </c>
      <c r="N17" s="54">
        <v>0.37217613106838698</v>
      </c>
      <c r="O17" s="55">
        <v>6.5730000000000004</v>
      </c>
      <c r="P17" s="55">
        <v>0.11600000000000001</v>
      </c>
      <c r="Q17" s="55">
        <v>2.681</v>
      </c>
      <c r="R17" s="55">
        <v>0.995</v>
      </c>
      <c r="S17" s="55">
        <v>1.246</v>
      </c>
      <c r="T17" s="55">
        <v>1.296</v>
      </c>
      <c r="U17" s="55">
        <v>0.23100000000000001</v>
      </c>
      <c r="V17" s="55">
        <v>8.9999999999999993E-3</v>
      </c>
      <c r="W17" s="55">
        <v>1.1160000000000001</v>
      </c>
      <c r="X17" s="55">
        <v>2.0379999999999998</v>
      </c>
      <c r="Y17" s="55">
        <v>2.48</v>
      </c>
      <c r="Z17" s="55">
        <v>0.71199999999999997</v>
      </c>
      <c r="AA17" s="55">
        <v>0.22800000000000001</v>
      </c>
      <c r="AB17" s="55">
        <v>0</v>
      </c>
      <c r="AC17" s="55"/>
      <c r="AD17" s="55">
        <v>11.738</v>
      </c>
      <c r="AE17" s="55">
        <v>0</v>
      </c>
      <c r="AF17" s="55">
        <v>0.72599999999999998</v>
      </c>
      <c r="AG17" s="55">
        <v>10.65</v>
      </c>
      <c r="AH17" s="55">
        <v>0</v>
      </c>
      <c r="AI17" s="55">
        <v>0.36199999999999999</v>
      </c>
      <c r="AJ17" s="55">
        <v>0</v>
      </c>
      <c r="AK17" s="55">
        <v>0</v>
      </c>
      <c r="AL17" s="55"/>
      <c r="AM17" s="55">
        <v>14.052</v>
      </c>
      <c r="AN17" s="55">
        <v>2.4209999999999998</v>
      </c>
      <c r="AO17" s="55">
        <v>0.23</v>
      </c>
      <c r="AP17" s="55">
        <v>2.0209999999999999</v>
      </c>
      <c r="AQ17" s="55">
        <v>0</v>
      </c>
      <c r="AR17" s="55">
        <v>9.3800000000000008</v>
      </c>
      <c r="AS17" s="55">
        <v>0</v>
      </c>
      <c r="AT17" s="55">
        <v>0</v>
      </c>
      <c r="AV17" s="43">
        <v>0.13500000000000001</v>
      </c>
      <c r="AW17" s="43">
        <v>4.6800000000000001E-2</v>
      </c>
      <c r="AX17" s="43">
        <v>9.4399999999999998E-2</v>
      </c>
      <c r="AY17" s="43">
        <v>4.2500000000000003E-2</v>
      </c>
      <c r="AZ17" s="59"/>
      <c r="BA17" s="59"/>
      <c r="BB17" s="59"/>
      <c r="BC17" s="59"/>
      <c r="BE17" s="56">
        <v>197.70082303921629</v>
      </c>
      <c r="BF17" s="56">
        <v>2220.2040554390869</v>
      </c>
      <c r="BH17" s="43">
        <v>70.900000000000006</v>
      </c>
      <c r="BI17" s="43">
        <v>7.3</v>
      </c>
      <c r="BJ17" s="43">
        <v>21.6</v>
      </c>
      <c r="BK17" s="43">
        <v>0.2</v>
      </c>
      <c r="BM17" s="57">
        <v>645.87473488613841</v>
      </c>
      <c r="BN17" s="57">
        <v>1531.9002579535681</v>
      </c>
      <c r="BO17" s="57">
        <v>39.571686805624587</v>
      </c>
      <c r="BP17" s="57">
        <v>1829.14691793255</v>
      </c>
      <c r="BQ17" s="57">
        <v>1236.9637909620712</v>
      </c>
      <c r="BR17" s="57">
        <v>3323.5978551638482</v>
      </c>
    </row>
    <row r="18" spans="7:70" x14ac:dyDescent="0.25">
      <c r="G18" s="43">
        <v>12</v>
      </c>
      <c r="H18" s="43">
        <v>2014</v>
      </c>
      <c r="I18" s="47">
        <v>4246809</v>
      </c>
      <c r="J18" s="47">
        <v>43019.8</v>
      </c>
      <c r="K18" s="51">
        <v>43272.5</v>
      </c>
      <c r="L18" s="51">
        <f t="shared" si="0"/>
        <v>10129.911658376914</v>
      </c>
      <c r="N18" s="54">
        <v>0.36199636051509299</v>
      </c>
      <c r="O18" s="55">
        <v>6.2409999999999997</v>
      </c>
      <c r="P18" s="55">
        <v>0.10199999999999999</v>
      </c>
      <c r="Q18" s="55">
        <v>2.6160000000000001</v>
      </c>
      <c r="R18" s="55">
        <v>0.93899999999999995</v>
      </c>
      <c r="S18" s="55">
        <v>1.105</v>
      </c>
      <c r="T18" s="55">
        <v>1.2749999999999999</v>
      </c>
      <c r="U18" s="55">
        <v>0.193</v>
      </c>
      <c r="V18" s="55">
        <v>0.01</v>
      </c>
      <c r="W18" s="55">
        <v>1.097</v>
      </c>
      <c r="X18" s="55">
        <v>2.0150000000000001</v>
      </c>
      <c r="Y18" s="55">
        <v>2.1840000000000002</v>
      </c>
      <c r="Z18" s="55">
        <v>0.71099999999999997</v>
      </c>
      <c r="AA18" s="55">
        <v>0.23499999999999999</v>
      </c>
      <c r="AB18" s="55">
        <v>0</v>
      </c>
      <c r="AC18" s="55"/>
      <c r="AD18" s="55">
        <v>10.127000000000001</v>
      </c>
      <c r="AE18" s="55">
        <v>0</v>
      </c>
      <c r="AF18" s="55">
        <v>0.80500000000000005</v>
      </c>
      <c r="AG18" s="55">
        <v>8.9440000000000008</v>
      </c>
      <c r="AH18" s="55">
        <v>0</v>
      </c>
      <c r="AI18" s="55">
        <v>0.378</v>
      </c>
      <c r="AJ18" s="55">
        <v>0</v>
      </c>
      <c r="AK18" s="55">
        <v>0</v>
      </c>
      <c r="AL18" s="55"/>
      <c r="AM18" s="55">
        <v>13.554</v>
      </c>
      <c r="AN18" s="55">
        <v>2.3679999999999999</v>
      </c>
      <c r="AO18" s="55">
        <v>0.129</v>
      </c>
      <c r="AP18" s="55">
        <v>1.002</v>
      </c>
      <c r="AQ18" s="55">
        <v>0</v>
      </c>
      <c r="AR18" s="55">
        <v>10.055</v>
      </c>
      <c r="AS18" s="55">
        <v>0</v>
      </c>
      <c r="AT18" s="55">
        <v>1.7763568394002505E-15</v>
      </c>
      <c r="AV18" s="58">
        <v>0.13239999999999999</v>
      </c>
      <c r="AW18" s="58">
        <v>4.7500000000000001E-2</v>
      </c>
      <c r="AX18" s="59">
        <v>9.1800000000000007E-2</v>
      </c>
      <c r="AY18" s="59">
        <v>4.0099999999999997E-2</v>
      </c>
      <c r="AZ18" s="59"/>
      <c r="BA18" s="59"/>
      <c r="BB18" s="59"/>
      <c r="BC18" s="59"/>
      <c r="BE18" s="56">
        <v>189.38027058064307</v>
      </c>
      <c r="BF18" s="56">
        <v>2249.3136510067111</v>
      </c>
      <c r="BH18" s="43">
        <v>72.599999999999994</v>
      </c>
      <c r="BI18" s="43">
        <v>8.1</v>
      </c>
      <c r="BJ18" s="43">
        <v>19.100000000000001</v>
      </c>
      <c r="BK18" s="56">
        <v>0.2</v>
      </c>
      <c r="BM18" s="51">
        <v>677.92511657219336</v>
      </c>
      <c r="BN18" s="51">
        <v>1495.1848667239897</v>
      </c>
      <c r="BO18" s="51">
        <v>37.567597730894832</v>
      </c>
      <c r="BP18" s="51">
        <v>1801.8861297410911</v>
      </c>
      <c r="BQ18" s="51">
        <v>1097.2594821820962</v>
      </c>
      <c r="BR18" s="51">
        <v>3031.1340164325979</v>
      </c>
    </row>
    <row r="19" spans="7:70" x14ac:dyDescent="0.25">
      <c r="G19" s="43">
        <v>13</v>
      </c>
      <c r="H19" s="43">
        <v>2015</v>
      </c>
      <c r="I19" s="47">
        <v>4225316</v>
      </c>
      <c r="J19" s="47">
        <v>43897</v>
      </c>
      <c r="K19" s="51">
        <v>43984.1</v>
      </c>
      <c r="L19" s="51">
        <f>(J19*1000000)/I19</f>
        <v>10389.045458375183</v>
      </c>
      <c r="U19" s="55"/>
      <c r="AV19" s="60">
        <v>0.13120000000000001</v>
      </c>
      <c r="AW19" s="60">
        <v>4.5900000000000003E-2</v>
      </c>
      <c r="AX19" s="59">
        <v>9.2799999999999994E-2</v>
      </c>
      <c r="AY19" s="59">
        <v>3.5099999999999999E-2</v>
      </c>
      <c r="AZ19" s="59"/>
      <c r="BA19" s="59">
        <v>1.1980899999999999</v>
      </c>
      <c r="BB19" s="59">
        <v>1.08673</v>
      </c>
      <c r="BC19" s="59">
        <v>0.53595999999999999</v>
      </c>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25DmG+2mGtEHILruw+8Hbd7MlPj0Y161yuKpQ904Po4fjgPykI61Ht2bBpNH7/T1jLQU09I3i23eb6TlA1f9vw==" saltValue="UM7qq6CtaCctJgkRaB42gw=="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topLeftCell="AD1" workbookViewId="0">
      <selection activeCell="D11" sqref="D11"/>
    </sheetView>
  </sheetViews>
  <sheetFormatPr defaultRowHeight="15" x14ac:dyDescent="0.25"/>
  <cols>
    <col min="1" max="1" width="13" style="43" customWidth="1"/>
    <col min="2" max="2" width="11.28515625" style="43" customWidth="1"/>
    <col min="3" max="3" width="9.140625" style="43"/>
    <col min="4" max="4" width="10.140625" style="43" customWidth="1"/>
    <col min="5" max="8" width="9.140625" style="43"/>
    <col min="9" max="9" width="12.85546875" style="43" customWidth="1"/>
    <col min="10" max="10" width="21.5703125" style="43" customWidth="1"/>
    <col min="11" max="12" width="16.140625" style="43" customWidth="1"/>
    <col min="13" max="13" width="8.7109375" style="43" customWidth="1"/>
    <col min="14" max="14" width="19.5703125" style="43" customWidth="1"/>
    <col min="15" max="15" width="27.5703125" style="43" customWidth="1"/>
    <col min="16" max="16" width="16.42578125" style="43" customWidth="1"/>
    <col min="17" max="28" width="11.5703125" style="43" customWidth="1"/>
    <col min="29" max="29" width="10.42578125" style="43" customWidth="1"/>
    <col min="30" max="30" width="21.5703125" style="43" customWidth="1"/>
    <col min="31" max="37" width="11.5703125" style="43" customWidth="1"/>
    <col min="38" max="38" width="9.85546875" style="43" customWidth="1"/>
    <col min="39" max="39" width="12.140625" style="43" customWidth="1"/>
    <col min="40" max="45" width="11.5703125" style="43" customWidth="1"/>
    <col min="46" max="46" width="9.140625" style="43"/>
    <col min="47" max="47" width="8.7109375" style="43" customWidth="1"/>
    <col min="48" max="48" width="10.7109375" style="43" customWidth="1"/>
    <col min="49" max="49" width="9.140625" style="43"/>
    <col min="50" max="50" width="14.85546875" style="43" customWidth="1"/>
    <col min="51" max="51" width="14.28515625" style="43" customWidth="1"/>
    <col min="52" max="52" width="10.140625" style="43" customWidth="1"/>
    <col min="53" max="55" width="14.28515625" style="43" customWidth="1"/>
    <col min="56" max="56" width="9.140625" style="43"/>
    <col min="57" max="57" width="10.140625" style="43" customWidth="1"/>
    <col min="58" max="58" width="9.85546875" style="43" customWidth="1"/>
    <col min="59" max="59" width="9.140625" style="43"/>
    <col min="60" max="60" width="12.42578125" style="43" customWidth="1"/>
    <col min="61" max="62" width="13.140625" style="43" customWidth="1"/>
    <col min="63" max="63" width="13.85546875" style="43" customWidth="1"/>
    <col min="64" max="64" width="9.140625" style="43"/>
    <col min="65" max="65" width="11.85546875" style="43" customWidth="1"/>
    <col min="66" max="67" width="12" style="43" customWidth="1"/>
    <col min="68" max="68" width="13.42578125" style="43" customWidth="1"/>
    <col min="69" max="70" width="12" style="43" customWidth="1"/>
    <col min="71" max="71" width="14.140625" style="43" customWidth="1"/>
    <col min="72" max="16384" width="9.140625" style="43"/>
  </cols>
  <sheetData>
    <row r="1" spans="1:70" ht="23.25" x14ac:dyDescent="0.35">
      <c r="A1" s="43" t="s">
        <v>50</v>
      </c>
      <c r="G1" s="82" t="s">
        <v>157</v>
      </c>
      <c r="H1" s="82"/>
      <c r="I1" s="82"/>
      <c r="J1" s="82"/>
      <c r="K1" s="82"/>
      <c r="L1" s="82"/>
      <c r="M1" s="82"/>
      <c r="N1" s="82"/>
      <c r="O1" s="82"/>
      <c r="P1" s="82"/>
      <c r="Q1" s="82"/>
      <c r="R1" s="82"/>
      <c r="S1" s="82"/>
      <c r="T1" s="82"/>
      <c r="U1" s="82"/>
      <c r="V1" s="82"/>
      <c r="W1" s="82"/>
      <c r="X1" s="82"/>
      <c r="Y1" s="82"/>
      <c r="Z1" s="82"/>
    </row>
    <row r="3" spans="1:70" ht="33.75" customHeight="1" x14ac:dyDescent="0.25">
      <c r="C3" s="43" t="s">
        <v>1</v>
      </c>
      <c r="D3" s="43" t="s">
        <v>3</v>
      </c>
      <c r="E3" s="43" t="s">
        <v>75</v>
      </c>
    </row>
    <row r="4" spans="1:70" x14ac:dyDescent="0.25">
      <c r="C4" s="43" t="s">
        <v>82</v>
      </c>
      <c r="D4" s="51">
        <v>9251</v>
      </c>
      <c r="E4" s="43" t="s">
        <v>76</v>
      </c>
    </row>
    <row r="5" spans="1:70" ht="15.75" x14ac:dyDescent="0.25">
      <c r="G5" s="44" t="s">
        <v>145</v>
      </c>
      <c r="H5" s="43">
        <v>1</v>
      </c>
      <c r="I5" s="43">
        <v>2</v>
      </c>
      <c r="J5" s="43">
        <v>3</v>
      </c>
      <c r="K5" s="43">
        <v>4</v>
      </c>
      <c r="L5" s="43">
        <v>5</v>
      </c>
      <c r="M5" s="43">
        <v>6</v>
      </c>
      <c r="N5" s="43">
        <v>7</v>
      </c>
      <c r="O5" s="43">
        <v>8</v>
      </c>
      <c r="P5" s="43">
        <v>9</v>
      </c>
      <c r="Q5" s="43">
        <v>10</v>
      </c>
      <c r="R5" s="43">
        <v>11</v>
      </c>
      <c r="S5" s="43">
        <v>12</v>
      </c>
      <c r="T5" s="43">
        <v>13</v>
      </c>
      <c r="U5" s="43">
        <v>14</v>
      </c>
      <c r="V5" s="43">
        <v>15</v>
      </c>
      <c r="W5" s="43">
        <v>16</v>
      </c>
      <c r="X5" s="43">
        <v>17</v>
      </c>
      <c r="Y5" s="43">
        <v>18</v>
      </c>
      <c r="Z5" s="43">
        <v>19</v>
      </c>
      <c r="AA5" s="43">
        <v>20</v>
      </c>
      <c r="AB5" s="43">
        <v>21</v>
      </c>
      <c r="AC5" s="43">
        <v>22</v>
      </c>
      <c r="AD5" s="43">
        <v>23</v>
      </c>
      <c r="AE5" s="43">
        <v>24</v>
      </c>
      <c r="AF5" s="43">
        <v>25</v>
      </c>
      <c r="AG5" s="43">
        <v>26</v>
      </c>
      <c r="AH5" s="43">
        <v>27</v>
      </c>
      <c r="AI5" s="43">
        <v>28</v>
      </c>
      <c r="AJ5" s="43">
        <v>29</v>
      </c>
      <c r="AK5" s="43">
        <v>30</v>
      </c>
      <c r="AL5" s="43">
        <v>31</v>
      </c>
      <c r="AM5" s="43">
        <v>32</v>
      </c>
      <c r="AN5" s="43">
        <v>33</v>
      </c>
      <c r="AO5" s="43">
        <v>34</v>
      </c>
      <c r="AP5" s="43">
        <v>35</v>
      </c>
      <c r="AQ5" s="43">
        <v>36</v>
      </c>
      <c r="AR5" s="43">
        <v>37</v>
      </c>
      <c r="AS5" s="43">
        <v>38</v>
      </c>
      <c r="AT5" s="43">
        <v>39</v>
      </c>
      <c r="AU5" s="43">
        <v>40</v>
      </c>
      <c r="AV5" s="43">
        <v>41</v>
      </c>
      <c r="AW5" s="43">
        <v>42</v>
      </c>
      <c r="AX5" s="43">
        <v>43</v>
      </c>
      <c r="AY5" s="43">
        <v>44</v>
      </c>
      <c r="AZ5" s="43">
        <v>45</v>
      </c>
      <c r="BA5" s="43">
        <v>46</v>
      </c>
      <c r="BB5" s="43">
        <v>47</v>
      </c>
      <c r="BC5" s="43">
        <v>48</v>
      </c>
      <c r="BD5" s="43">
        <v>49</v>
      </c>
      <c r="BE5" s="43">
        <v>50</v>
      </c>
      <c r="BF5" s="43">
        <v>51</v>
      </c>
      <c r="BG5" s="43">
        <v>52</v>
      </c>
      <c r="BH5" s="43">
        <v>53</v>
      </c>
      <c r="BI5" s="43">
        <v>54</v>
      </c>
      <c r="BJ5" s="43">
        <v>55</v>
      </c>
      <c r="BK5" s="43">
        <v>56</v>
      </c>
      <c r="BL5" s="43">
        <v>57</v>
      </c>
      <c r="BM5" s="43">
        <v>58</v>
      </c>
      <c r="BN5" s="43">
        <v>59</v>
      </c>
      <c r="BO5" s="43">
        <v>60</v>
      </c>
      <c r="BP5" s="43">
        <v>61</v>
      </c>
      <c r="BQ5" s="43">
        <v>62</v>
      </c>
      <c r="BR5" s="43">
        <v>63</v>
      </c>
    </row>
    <row r="7" spans="1:70" ht="44.25" customHeight="1" x14ac:dyDescent="0.25">
      <c r="G7" s="43">
        <v>1</v>
      </c>
      <c r="N7" s="48"/>
      <c r="P7" s="84" t="s">
        <v>4</v>
      </c>
      <c r="Q7" s="84"/>
      <c r="R7" s="84"/>
      <c r="S7" s="84"/>
      <c r="T7" s="84"/>
      <c r="U7" s="84"/>
      <c r="V7" s="84"/>
      <c r="W7" s="84" t="s">
        <v>5</v>
      </c>
      <c r="X7" s="84"/>
      <c r="Y7" s="84"/>
      <c r="Z7" s="84"/>
      <c r="AA7" s="84"/>
      <c r="AB7" s="84"/>
      <c r="AE7" s="84" t="s">
        <v>6</v>
      </c>
      <c r="AF7" s="84"/>
      <c r="AG7" s="84"/>
      <c r="AH7" s="84"/>
      <c r="AI7" s="84"/>
      <c r="AJ7" s="84"/>
      <c r="AK7" s="84"/>
      <c r="AN7" s="84" t="s">
        <v>7</v>
      </c>
      <c r="AO7" s="84"/>
      <c r="AP7" s="84"/>
      <c r="AQ7" s="84"/>
      <c r="AR7" s="84"/>
      <c r="AS7" s="84"/>
      <c r="AT7" s="84"/>
      <c r="AV7" s="83" t="s">
        <v>8</v>
      </c>
      <c r="AW7" s="83"/>
      <c r="AX7" s="83" t="s">
        <v>120</v>
      </c>
      <c r="AY7" s="83"/>
      <c r="BA7" s="83" t="s">
        <v>125</v>
      </c>
      <c r="BB7" s="83"/>
      <c r="BC7" s="83"/>
      <c r="BH7" s="84" t="s">
        <v>9</v>
      </c>
      <c r="BI7" s="84"/>
      <c r="BJ7" s="84"/>
      <c r="BK7" s="84"/>
      <c r="BM7" s="84" t="s">
        <v>143</v>
      </c>
      <c r="BN7" s="84"/>
      <c r="BO7" s="84"/>
      <c r="BP7" s="84"/>
      <c r="BQ7" s="84"/>
      <c r="BR7" s="84"/>
    </row>
    <row r="8" spans="1:70" s="48" customFormat="1" ht="80.25" customHeight="1" x14ac:dyDescent="0.3">
      <c r="G8" s="43">
        <v>2</v>
      </c>
      <c r="H8" s="49" t="s">
        <v>10</v>
      </c>
      <c r="I8" s="48" t="s">
        <v>0</v>
      </c>
      <c r="J8" s="48" t="s">
        <v>11</v>
      </c>
      <c r="K8" s="48" t="s">
        <v>13</v>
      </c>
      <c r="L8" s="48" t="s">
        <v>12</v>
      </c>
      <c r="M8" s="50" t="s">
        <v>14</v>
      </c>
      <c r="N8" s="48" t="s">
        <v>15</v>
      </c>
      <c r="O8" s="48" t="s">
        <v>16</v>
      </c>
      <c r="P8" s="48" t="s">
        <v>17</v>
      </c>
      <c r="Q8" s="48" t="s">
        <v>18</v>
      </c>
      <c r="R8" s="48" t="s">
        <v>19</v>
      </c>
      <c r="S8" s="48" t="s">
        <v>20</v>
      </c>
      <c r="T8" s="48" t="s">
        <v>21</v>
      </c>
      <c r="U8" s="48" t="s">
        <v>22</v>
      </c>
      <c r="V8" s="48" t="s">
        <v>23</v>
      </c>
      <c r="W8" s="48" t="s">
        <v>24</v>
      </c>
      <c r="X8" s="48" t="s">
        <v>25</v>
      </c>
      <c r="Y8" s="48" t="s">
        <v>26</v>
      </c>
      <c r="Z8" s="48" t="s">
        <v>27</v>
      </c>
      <c r="AA8" s="48" t="s">
        <v>28</v>
      </c>
      <c r="AB8" s="48" t="s">
        <v>29</v>
      </c>
      <c r="AC8" s="50" t="s">
        <v>14</v>
      </c>
      <c r="AD8" s="48" t="s">
        <v>30</v>
      </c>
      <c r="AE8" s="48" t="s">
        <v>17</v>
      </c>
      <c r="AF8" s="48" t="s">
        <v>18</v>
      </c>
      <c r="AG8" s="48" t="s">
        <v>19</v>
      </c>
      <c r="AH8" s="48" t="s">
        <v>31</v>
      </c>
      <c r="AI8" s="48" t="s">
        <v>20</v>
      </c>
      <c r="AJ8" s="48" t="s">
        <v>32</v>
      </c>
      <c r="AK8" s="48" t="s">
        <v>29</v>
      </c>
      <c r="AL8" s="50" t="s">
        <v>14</v>
      </c>
      <c r="AM8" s="48" t="s">
        <v>33</v>
      </c>
      <c r="AN8" s="48" t="s">
        <v>17</v>
      </c>
      <c r="AO8" s="48" t="s">
        <v>18</v>
      </c>
      <c r="AP8" s="48" t="s">
        <v>19</v>
      </c>
      <c r="AQ8" s="48" t="s">
        <v>31</v>
      </c>
      <c r="AR8" s="48" t="s">
        <v>20</v>
      </c>
      <c r="AS8" s="48" t="s">
        <v>32</v>
      </c>
      <c r="AT8" s="48" t="s">
        <v>29</v>
      </c>
      <c r="AU8" s="50" t="s">
        <v>14</v>
      </c>
      <c r="AV8" s="48" t="s">
        <v>34</v>
      </c>
      <c r="AW8" s="48" t="s">
        <v>35</v>
      </c>
      <c r="AX8" s="48" t="s">
        <v>34</v>
      </c>
      <c r="AY8" s="48" t="s">
        <v>35</v>
      </c>
      <c r="AZ8" s="50" t="s">
        <v>14</v>
      </c>
      <c r="BA8" s="48" t="s">
        <v>126</v>
      </c>
      <c r="BB8" s="48" t="s">
        <v>127</v>
      </c>
      <c r="BC8" s="48" t="s">
        <v>128</v>
      </c>
      <c r="BD8" s="50" t="s">
        <v>14</v>
      </c>
      <c r="BE8" s="48" t="s">
        <v>36</v>
      </c>
      <c r="BF8" s="48" t="s">
        <v>37</v>
      </c>
      <c r="BG8" s="50" t="s">
        <v>14</v>
      </c>
      <c r="BH8" s="48" t="s">
        <v>38</v>
      </c>
      <c r="BI8" s="48" t="s">
        <v>39</v>
      </c>
      <c r="BJ8" s="48" t="s">
        <v>40</v>
      </c>
      <c r="BK8" s="48" t="s">
        <v>41</v>
      </c>
      <c r="BL8" s="50" t="s">
        <v>14</v>
      </c>
      <c r="BM8" s="48" t="s">
        <v>137</v>
      </c>
      <c r="BN8" s="48" t="s">
        <v>138</v>
      </c>
      <c r="BO8" s="48" t="s">
        <v>139</v>
      </c>
      <c r="BP8" s="48" t="s">
        <v>140</v>
      </c>
      <c r="BQ8" s="48" t="s">
        <v>141</v>
      </c>
      <c r="BR8" s="48" t="s">
        <v>142</v>
      </c>
    </row>
    <row r="9" spans="1:70" x14ac:dyDescent="0.25">
      <c r="G9" s="43">
        <v>3</v>
      </c>
      <c r="H9" s="43">
        <v>2005</v>
      </c>
      <c r="I9" s="47">
        <v>733067</v>
      </c>
      <c r="J9" s="47">
        <v>14946.2</v>
      </c>
      <c r="K9" s="51">
        <v>16933.5</v>
      </c>
      <c r="L9" s="51">
        <f>(J9*1000000)/I9</f>
        <v>20388.586582126871</v>
      </c>
      <c r="N9" s="54">
        <v>9.9697882230953494E-2</v>
      </c>
      <c r="O9" s="55">
        <v>1.833</v>
      </c>
      <c r="P9" s="55">
        <v>3.5999999999999997E-2</v>
      </c>
      <c r="Q9" s="55">
        <v>1.403</v>
      </c>
      <c r="R9" s="55">
        <v>0</v>
      </c>
      <c r="S9" s="55">
        <v>5.0999999999999997E-2</v>
      </c>
      <c r="T9" s="55">
        <v>0.34</v>
      </c>
      <c r="U9" s="55">
        <v>0</v>
      </c>
      <c r="V9" s="55">
        <v>3.0000000000000001E-3</v>
      </c>
      <c r="W9" s="55">
        <v>0.32</v>
      </c>
      <c r="X9" s="55">
        <v>0.98199999999999998</v>
      </c>
      <c r="Y9" s="55">
        <v>0.317</v>
      </c>
      <c r="Z9" s="55">
        <v>0.161</v>
      </c>
      <c r="AA9" s="55">
        <v>3.7999999999999999E-2</v>
      </c>
      <c r="AB9" s="55">
        <v>1.4999999999999999E-2</v>
      </c>
      <c r="AC9" s="55"/>
      <c r="AD9" s="55">
        <v>0</v>
      </c>
      <c r="AE9" s="55">
        <v>0</v>
      </c>
      <c r="AF9" s="55">
        <v>0</v>
      </c>
      <c r="AG9" s="55">
        <v>0</v>
      </c>
      <c r="AH9" s="55">
        <v>0</v>
      </c>
      <c r="AI9" s="55">
        <v>0</v>
      </c>
      <c r="AJ9" s="55">
        <v>0</v>
      </c>
      <c r="AK9" s="55">
        <v>0</v>
      </c>
      <c r="AL9" s="55"/>
      <c r="AM9" s="55">
        <v>4.3769999999999998</v>
      </c>
      <c r="AN9" s="55">
        <v>0</v>
      </c>
      <c r="AO9" s="55">
        <v>4.3760000000000003</v>
      </c>
      <c r="AP9" s="55">
        <v>0</v>
      </c>
      <c r="AQ9" s="55">
        <v>0</v>
      </c>
      <c r="AR9" s="55">
        <v>1E-3</v>
      </c>
      <c r="AS9" s="55">
        <v>0</v>
      </c>
      <c r="AT9" s="55">
        <v>-8.8817841970012523E-16</v>
      </c>
      <c r="BE9" s="56">
        <v>149.93920346200701</v>
      </c>
      <c r="BF9" s="56">
        <v>3469.7935565183138</v>
      </c>
      <c r="BH9" s="43">
        <v>54</v>
      </c>
      <c r="BI9" s="43">
        <v>25.6</v>
      </c>
      <c r="BJ9" s="43">
        <v>18.899999999999999</v>
      </c>
      <c r="BK9" s="43">
        <v>1.5</v>
      </c>
      <c r="BM9" s="57">
        <v>4.8667239896818565E-2</v>
      </c>
      <c r="BN9" s="57">
        <v>376.35425623387789</v>
      </c>
      <c r="BO9" s="57">
        <v>0</v>
      </c>
      <c r="BP9" s="57">
        <v>666.547243718353</v>
      </c>
      <c r="BQ9" s="57">
        <v>50.945829750644883</v>
      </c>
      <c r="BR9" s="57">
        <v>511.00212572848</v>
      </c>
    </row>
    <row r="10" spans="1:70" x14ac:dyDescent="0.25">
      <c r="G10" s="43">
        <v>4</v>
      </c>
      <c r="H10" s="43">
        <v>2006</v>
      </c>
      <c r="I10" s="47">
        <v>744013</v>
      </c>
      <c r="J10" s="47">
        <v>16140.7</v>
      </c>
      <c r="K10" s="51">
        <v>17699.3</v>
      </c>
      <c r="L10" s="51">
        <f t="shared" ref="L10:L24" si="0">(J10*1000000)/I10</f>
        <v>21694.11018355862</v>
      </c>
      <c r="N10" s="54">
        <v>0.10434285585011401</v>
      </c>
      <c r="O10" s="55">
        <v>1.865</v>
      </c>
      <c r="P10" s="55">
        <v>3.9E-2</v>
      </c>
      <c r="Q10" s="55">
        <v>1.4119999999999999</v>
      </c>
      <c r="R10" s="55">
        <v>0</v>
      </c>
      <c r="S10" s="55">
        <v>5.3999999999999999E-2</v>
      </c>
      <c r="T10" s="55">
        <v>0.35799999999999998</v>
      </c>
      <c r="U10" s="55">
        <v>0</v>
      </c>
      <c r="V10" s="55">
        <v>2E-3</v>
      </c>
      <c r="W10" s="55">
        <v>0.28599999999999998</v>
      </c>
      <c r="X10" s="55">
        <v>0.98899999999999999</v>
      </c>
      <c r="Y10" s="55">
        <v>0.32800000000000001</v>
      </c>
      <c r="Z10" s="55">
        <v>0.20599999999999999</v>
      </c>
      <c r="AA10" s="55">
        <v>4.1000000000000002E-2</v>
      </c>
      <c r="AB10" s="55">
        <v>1.4E-2</v>
      </c>
      <c r="AC10" s="55"/>
      <c r="AD10" s="55">
        <v>0</v>
      </c>
      <c r="AE10" s="55">
        <v>0</v>
      </c>
      <c r="AF10" s="55">
        <v>0</v>
      </c>
      <c r="AG10" s="55">
        <v>0</v>
      </c>
      <c r="AH10" s="55">
        <v>0</v>
      </c>
      <c r="AI10" s="55">
        <v>0</v>
      </c>
      <c r="AJ10" s="55">
        <v>0</v>
      </c>
      <c r="AK10" s="55">
        <v>0</v>
      </c>
      <c r="AL10" s="55"/>
      <c r="AM10" s="55">
        <v>4.6520000000000001</v>
      </c>
      <c r="AN10" s="55">
        <v>0</v>
      </c>
      <c r="AO10" s="55">
        <v>4.6509999999999998</v>
      </c>
      <c r="AP10" s="55">
        <v>0</v>
      </c>
      <c r="AQ10" s="55">
        <v>0</v>
      </c>
      <c r="AR10" s="55">
        <v>1E-3</v>
      </c>
      <c r="AS10" s="55">
        <v>0</v>
      </c>
      <c r="AT10" s="55">
        <v>0</v>
      </c>
      <c r="BE10" s="56">
        <v>148.93219121853764</v>
      </c>
      <c r="BF10" s="56">
        <v>3416.4326289833084</v>
      </c>
      <c r="BH10" s="43">
        <v>50.3</v>
      </c>
      <c r="BI10" s="43">
        <v>27.9</v>
      </c>
      <c r="BJ10" s="43">
        <v>20.3</v>
      </c>
      <c r="BK10" s="43">
        <v>1.4</v>
      </c>
      <c r="BM10" s="57">
        <v>9.9484092863284621E-2</v>
      </c>
      <c r="BN10" s="57">
        <v>400</v>
      </c>
      <c r="BO10" s="57">
        <v>0</v>
      </c>
      <c r="BP10" s="57">
        <v>663.46613165185818</v>
      </c>
      <c r="BQ10" s="57">
        <v>53.979172637814081</v>
      </c>
      <c r="BR10" s="57">
        <v>517.32504538072033</v>
      </c>
    </row>
    <row r="11" spans="1:70" x14ac:dyDescent="0.25">
      <c r="G11" s="43">
        <v>5</v>
      </c>
      <c r="H11" s="43">
        <v>2007</v>
      </c>
      <c r="I11" s="47">
        <v>757916</v>
      </c>
      <c r="J11" s="47">
        <v>17453.8</v>
      </c>
      <c r="K11" s="51">
        <v>18572.599999999999</v>
      </c>
      <c r="L11" s="51">
        <f t="shared" si="0"/>
        <v>23028.673362219561</v>
      </c>
      <c r="N11" s="54">
        <v>0.13073909734792399</v>
      </c>
      <c r="O11" s="55">
        <v>1.927</v>
      </c>
      <c r="P11" s="55">
        <v>3.3000000000000002E-2</v>
      </c>
      <c r="Q11" s="55">
        <v>1.44</v>
      </c>
      <c r="R11" s="55">
        <v>0</v>
      </c>
      <c r="S11" s="55">
        <v>7.0000000000000007E-2</v>
      </c>
      <c r="T11" s="55">
        <v>0.377</v>
      </c>
      <c r="U11" s="55">
        <v>0</v>
      </c>
      <c r="V11" s="55">
        <v>7.0000000000000001E-3</v>
      </c>
      <c r="W11" s="55">
        <v>0.29399999999999998</v>
      </c>
      <c r="X11" s="55">
        <v>1.022</v>
      </c>
      <c r="Y11" s="55">
        <v>0.34</v>
      </c>
      <c r="Z11" s="55">
        <v>0.216</v>
      </c>
      <c r="AA11" s="55">
        <v>4.2000000000000003E-2</v>
      </c>
      <c r="AB11" s="55">
        <v>1.4E-2</v>
      </c>
      <c r="AC11" s="55"/>
      <c r="AD11" s="55">
        <v>0</v>
      </c>
      <c r="AE11" s="55">
        <v>0</v>
      </c>
      <c r="AF11" s="55">
        <v>0</v>
      </c>
      <c r="AG11" s="55">
        <v>0</v>
      </c>
      <c r="AH11" s="55">
        <v>0</v>
      </c>
      <c r="AI11" s="55">
        <v>0</v>
      </c>
      <c r="AJ11" s="55">
        <v>0</v>
      </c>
      <c r="AK11" s="55">
        <v>0</v>
      </c>
      <c r="AL11" s="55"/>
      <c r="AM11" s="55">
        <v>4.8710000000000004</v>
      </c>
      <c r="AN11" s="55">
        <v>0</v>
      </c>
      <c r="AO11" s="55">
        <v>4.8680000000000003</v>
      </c>
      <c r="AP11" s="55">
        <v>0</v>
      </c>
      <c r="AQ11" s="55">
        <v>0</v>
      </c>
      <c r="AR11" s="55">
        <v>3.0000000000000001E-3</v>
      </c>
      <c r="AS11" s="55">
        <v>0</v>
      </c>
      <c r="AT11" s="55">
        <v>0</v>
      </c>
      <c r="BE11" s="56">
        <v>148.22935113449566</v>
      </c>
      <c r="BF11" s="56">
        <v>3377.2976280421358</v>
      </c>
      <c r="BH11" s="43">
        <v>48.1</v>
      </c>
      <c r="BI11" s="43">
        <v>29.2</v>
      </c>
      <c r="BJ11" s="43">
        <v>21.2</v>
      </c>
      <c r="BK11" s="43">
        <v>1.4</v>
      </c>
      <c r="BM11" s="57">
        <v>0.27343078245915736</v>
      </c>
      <c r="BN11" s="57">
        <v>418.83061049011184</v>
      </c>
      <c r="BO11" s="57">
        <v>0</v>
      </c>
      <c r="BP11" s="57">
        <v>707.62873793828226</v>
      </c>
      <c r="BQ11" s="57">
        <v>69.203210088850668</v>
      </c>
      <c r="BR11" s="57">
        <v>529.32299130600938</v>
      </c>
    </row>
    <row r="12" spans="1:70" x14ac:dyDescent="0.25">
      <c r="G12" s="43">
        <v>6</v>
      </c>
      <c r="H12" s="43">
        <v>2008</v>
      </c>
      <c r="I12" s="47">
        <v>776333</v>
      </c>
      <c r="J12" s="47">
        <v>18822</v>
      </c>
      <c r="K12" s="51">
        <v>19251</v>
      </c>
      <c r="L12" s="51">
        <f t="shared" si="0"/>
        <v>24244.750641799332</v>
      </c>
      <c r="N12" s="54">
        <v>0.14471236265954701</v>
      </c>
      <c r="O12" s="55">
        <v>1.9710000000000001</v>
      </c>
      <c r="P12" s="55">
        <v>2.8000000000000001E-2</v>
      </c>
      <c r="Q12" s="55">
        <v>1.448</v>
      </c>
      <c r="R12" s="55">
        <v>0</v>
      </c>
      <c r="S12" s="55">
        <v>0.09</v>
      </c>
      <c r="T12" s="55">
        <v>0.39800000000000002</v>
      </c>
      <c r="U12" s="55">
        <v>0</v>
      </c>
      <c r="V12" s="55">
        <v>6.0000000000000001E-3</v>
      </c>
      <c r="W12" s="55">
        <v>0.29599999999999999</v>
      </c>
      <c r="X12" s="55">
        <v>1.0489999999999999</v>
      </c>
      <c r="Y12" s="55">
        <v>0.33300000000000002</v>
      </c>
      <c r="Z12" s="55">
        <v>0.23</v>
      </c>
      <c r="AA12" s="55">
        <v>4.1000000000000002E-2</v>
      </c>
      <c r="AB12" s="55">
        <v>2.1000000000000001E-2</v>
      </c>
      <c r="AC12" s="55"/>
      <c r="AD12" s="55">
        <v>0</v>
      </c>
      <c r="AE12" s="55">
        <v>0</v>
      </c>
      <c r="AF12" s="55">
        <v>0</v>
      </c>
      <c r="AG12" s="55">
        <v>0</v>
      </c>
      <c r="AH12" s="55">
        <v>0</v>
      </c>
      <c r="AI12" s="55">
        <v>0</v>
      </c>
      <c r="AJ12" s="55">
        <v>0</v>
      </c>
      <c r="AK12" s="55">
        <v>0</v>
      </c>
      <c r="AL12" s="55"/>
      <c r="AM12" s="55">
        <v>5.0789999999999997</v>
      </c>
      <c r="AN12" s="55">
        <v>0</v>
      </c>
      <c r="AO12" s="55">
        <v>5.0640000000000001</v>
      </c>
      <c r="AP12" s="55">
        <v>0</v>
      </c>
      <c r="AQ12" s="55">
        <v>0</v>
      </c>
      <c r="AR12" s="55">
        <v>1.4999999999999999E-2</v>
      </c>
      <c r="AS12" s="55">
        <v>0</v>
      </c>
      <c r="AT12" s="55">
        <v>0</v>
      </c>
      <c r="BE12" s="56">
        <v>150.48553271463018</v>
      </c>
      <c r="BF12" s="56">
        <v>3275.5826130479809</v>
      </c>
      <c r="BH12" s="43">
        <v>46.8</v>
      </c>
      <c r="BI12" s="43">
        <v>29.7</v>
      </c>
      <c r="BJ12" s="43">
        <v>22.3</v>
      </c>
      <c r="BK12" s="43">
        <v>1.2</v>
      </c>
      <c r="BM12" s="57">
        <v>1.21195184866724</v>
      </c>
      <c r="BN12" s="57">
        <v>436.7153912295787</v>
      </c>
      <c r="BO12" s="57">
        <v>14.139677080347759</v>
      </c>
      <c r="BP12" s="57">
        <v>736.14693799560519</v>
      </c>
      <c r="BQ12" s="57">
        <v>75.890895194420565</v>
      </c>
      <c r="BR12" s="57">
        <v>524.42579057991782</v>
      </c>
    </row>
    <row r="13" spans="1:70" x14ac:dyDescent="0.25">
      <c r="G13" s="43">
        <v>7</v>
      </c>
      <c r="H13" s="43">
        <v>2009</v>
      </c>
      <c r="I13" s="47">
        <v>796930</v>
      </c>
      <c r="J13" s="47">
        <v>18482.3</v>
      </c>
      <c r="K13" s="51">
        <v>18860.400000000001</v>
      </c>
      <c r="L13" s="51">
        <f t="shared" si="0"/>
        <v>23191.873815768009</v>
      </c>
      <c r="N13" s="54">
        <v>0.162697498405936</v>
      </c>
      <c r="O13" s="55">
        <v>1.9339999999999999</v>
      </c>
      <c r="P13" s="55">
        <v>1.4999999999999999E-2</v>
      </c>
      <c r="Q13" s="55">
        <v>1.4079999999999999</v>
      </c>
      <c r="R13" s="55">
        <v>0</v>
      </c>
      <c r="S13" s="55">
        <v>9.6000000000000002E-2</v>
      </c>
      <c r="T13" s="55">
        <v>0.40899999999999997</v>
      </c>
      <c r="U13" s="55">
        <v>0</v>
      </c>
      <c r="V13" s="55">
        <v>7.0000000000000001E-3</v>
      </c>
      <c r="W13" s="55">
        <v>0.26</v>
      </c>
      <c r="X13" s="55">
        <v>1.0289999999999999</v>
      </c>
      <c r="Y13" s="55">
        <v>0.35199999999999998</v>
      </c>
      <c r="Z13" s="55">
        <v>0.23599999999999999</v>
      </c>
      <c r="AA13" s="55">
        <v>3.9E-2</v>
      </c>
      <c r="AB13" s="55">
        <v>1.7000000000000001E-2</v>
      </c>
      <c r="AC13" s="55"/>
      <c r="AD13" s="55">
        <v>4.0000000000000001E-3</v>
      </c>
      <c r="AE13" s="55">
        <v>0</v>
      </c>
      <c r="AF13" s="55">
        <v>0</v>
      </c>
      <c r="AG13" s="55">
        <v>0</v>
      </c>
      <c r="AH13" s="55">
        <v>0</v>
      </c>
      <c r="AI13" s="55">
        <v>4.0000000000000001E-3</v>
      </c>
      <c r="AJ13" s="55">
        <v>0</v>
      </c>
      <c r="AK13" s="55">
        <v>0</v>
      </c>
      <c r="AL13" s="55"/>
      <c r="AM13" s="55">
        <v>5.2149999999999999</v>
      </c>
      <c r="AN13" s="55">
        <v>0</v>
      </c>
      <c r="AO13" s="55">
        <v>5.1840000000000002</v>
      </c>
      <c r="AP13" s="55">
        <v>0</v>
      </c>
      <c r="AQ13" s="55">
        <v>0</v>
      </c>
      <c r="AR13" s="55">
        <v>3.1E-2</v>
      </c>
      <c r="AS13" s="55">
        <v>0</v>
      </c>
      <c r="AT13" s="55">
        <v>0</v>
      </c>
      <c r="BE13" s="56">
        <v>149.3601690309616</v>
      </c>
      <c r="BF13" s="56">
        <v>3263.1567092651758</v>
      </c>
      <c r="BH13" s="43">
        <v>46.8</v>
      </c>
      <c r="BI13" s="43">
        <v>30.3</v>
      </c>
      <c r="BJ13" s="43">
        <v>21.8</v>
      </c>
      <c r="BK13" s="43">
        <v>1.1000000000000001</v>
      </c>
      <c r="BM13" s="57">
        <v>2.6098882201203786</v>
      </c>
      <c r="BN13" s="57">
        <v>448.40928632846084</v>
      </c>
      <c r="BO13" s="57">
        <v>15.023406897869494</v>
      </c>
      <c r="BP13" s="57">
        <v>738.05770516862515</v>
      </c>
      <c r="BQ13" s="57">
        <v>80.94009744912583</v>
      </c>
      <c r="BR13" s="57">
        <v>497.48827266647567</v>
      </c>
    </row>
    <row r="14" spans="1:70" x14ac:dyDescent="0.25">
      <c r="G14" s="43">
        <v>8</v>
      </c>
      <c r="H14" s="43">
        <v>2010</v>
      </c>
      <c r="I14" s="47">
        <v>819140</v>
      </c>
      <c r="J14" s="47">
        <v>19117.7</v>
      </c>
      <c r="K14" s="51">
        <v>19117.7</v>
      </c>
      <c r="L14" s="51">
        <f t="shared" si="0"/>
        <v>23338.745513587422</v>
      </c>
      <c r="N14" s="54">
        <v>0.18157998224786101</v>
      </c>
      <c r="O14" s="55">
        <v>1.9259999999999999</v>
      </c>
      <c r="P14" s="55">
        <v>1.7000000000000001E-2</v>
      </c>
      <c r="Q14" s="55">
        <v>1.3839999999999999</v>
      </c>
      <c r="R14" s="55">
        <v>0</v>
      </c>
      <c r="S14" s="55">
        <v>9.8000000000000004E-2</v>
      </c>
      <c r="T14" s="55">
        <v>0.42</v>
      </c>
      <c r="U14" s="55">
        <v>0</v>
      </c>
      <c r="V14" s="55">
        <v>7.0000000000000001E-3</v>
      </c>
      <c r="W14" s="55">
        <v>0.23499999999999999</v>
      </c>
      <c r="X14" s="55">
        <v>1.05</v>
      </c>
      <c r="Y14" s="55">
        <v>0.33200000000000002</v>
      </c>
      <c r="Z14" s="55">
        <v>0.248</v>
      </c>
      <c r="AA14" s="55">
        <v>0.04</v>
      </c>
      <c r="AB14" s="55">
        <v>0.02</v>
      </c>
      <c r="AC14" s="55"/>
      <c r="AD14" s="55">
        <v>5.0000000000000001E-3</v>
      </c>
      <c r="AE14" s="55">
        <v>0</v>
      </c>
      <c r="AF14" s="55">
        <v>0</v>
      </c>
      <c r="AG14" s="55">
        <v>0</v>
      </c>
      <c r="AH14" s="55">
        <v>0</v>
      </c>
      <c r="AI14" s="55">
        <v>5.0000000000000001E-3</v>
      </c>
      <c r="AJ14" s="55">
        <v>0</v>
      </c>
      <c r="AK14" s="55">
        <v>0</v>
      </c>
      <c r="AL14" s="55"/>
      <c r="AM14" s="55">
        <v>5.3220000000000001</v>
      </c>
      <c r="AN14" s="55">
        <v>0</v>
      </c>
      <c r="AO14" s="55">
        <v>5.2489999999999997</v>
      </c>
      <c r="AP14" s="55">
        <v>0</v>
      </c>
      <c r="AQ14" s="55">
        <v>0</v>
      </c>
      <c r="AR14" s="55">
        <v>7.2999999999999995E-2</v>
      </c>
      <c r="AS14" s="55">
        <v>0</v>
      </c>
      <c r="AT14" s="55">
        <v>0</v>
      </c>
      <c r="BE14" s="56">
        <v>143.32230518758743</v>
      </c>
      <c r="BF14" s="56">
        <v>3227.2296386861312</v>
      </c>
      <c r="BH14" s="43">
        <v>47.4</v>
      </c>
      <c r="BI14" s="43">
        <v>29</v>
      </c>
      <c r="BJ14" s="43">
        <v>22.4</v>
      </c>
      <c r="BK14" s="43">
        <v>1.2</v>
      </c>
      <c r="BM14" s="57">
        <v>6.2353396388650033</v>
      </c>
      <c r="BN14" s="57">
        <v>457.60963026655202</v>
      </c>
      <c r="BO14" s="57">
        <v>15.023406897869494</v>
      </c>
      <c r="BP14" s="57">
        <v>753.46326550109859</v>
      </c>
      <c r="BQ14" s="57">
        <v>82.922518391134048</v>
      </c>
      <c r="BR14" s="57">
        <v>456.67213623769942</v>
      </c>
    </row>
    <row r="15" spans="1:70" x14ac:dyDescent="0.25">
      <c r="G15" s="43">
        <v>9</v>
      </c>
      <c r="H15" s="43">
        <v>2011</v>
      </c>
      <c r="I15" s="47">
        <v>839751</v>
      </c>
      <c r="J15" s="47">
        <v>19547.099999999999</v>
      </c>
      <c r="K15" s="51">
        <v>19195</v>
      </c>
      <c r="L15" s="51">
        <f t="shared" si="0"/>
        <v>23277.257186951847</v>
      </c>
      <c r="N15" s="54">
        <v>0.19182879999999999</v>
      </c>
      <c r="O15" s="55">
        <v>1.9179999999999999</v>
      </c>
      <c r="P15" s="55">
        <v>7.0000000000000001E-3</v>
      </c>
      <c r="Q15" s="55">
        <v>1.401</v>
      </c>
      <c r="R15" s="55">
        <v>0</v>
      </c>
      <c r="S15" s="55">
        <v>0.10299999999999999</v>
      </c>
      <c r="T15" s="55">
        <v>0.40600000000000003</v>
      </c>
      <c r="U15" s="55">
        <v>1E-3</v>
      </c>
      <c r="V15" s="55">
        <v>0</v>
      </c>
      <c r="W15" s="55">
        <v>0.20799999999999999</v>
      </c>
      <c r="X15" s="55">
        <v>1.054</v>
      </c>
      <c r="Y15" s="55">
        <v>0.35199999999999998</v>
      </c>
      <c r="Z15" s="55">
        <v>0.23599999999999999</v>
      </c>
      <c r="AA15" s="55">
        <v>4.2999999999999997E-2</v>
      </c>
      <c r="AB15" s="55">
        <v>2.5000000000000001E-2</v>
      </c>
      <c r="AC15" s="55"/>
      <c r="AD15" s="55">
        <v>3.1E-2</v>
      </c>
      <c r="AE15" s="55">
        <v>0</v>
      </c>
      <c r="AF15" s="55">
        <v>0</v>
      </c>
      <c r="AG15" s="55">
        <v>0</v>
      </c>
      <c r="AH15" s="55">
        <v>0</v>
      </c>
      <c r="AI15" s="55">
        <v>3.1E-2</v>
      </c>
      <c r="AJ15" s="55">
        <v>0</v>
      </c>
      <c r="AK15" s="55">
        <v>0</v>
      </c>
      <c r="AL15" s="55"/>
      <c r="AM15" s="55">
        <v>4.9290000000000003</v>
      </c>
      <c r="AN15" s="55">
        <v>0</v>
      </c>
      <c r="AO15" s="55">
        <v>4.7510000000000003</v>
      </c>
      <c r="AP15" s="55">
        <v>0</v>
      </c>
      <c r="AQ15" s="55">
        <v>0</v>
      </c>
      <c r="AR15" s="55">
        <v>0.17799999999999999</v>
      </c>
      <c r="AS15" s="55">
        <v>0</v>
      </c>
      <c r="AT15" s="55">
        <v>0</v>
      </c>
      <c r="BE15" s="56">
        <v>140.14036959547883</v>
      </c>
      <c r="BF15" s="56">
        <v>3181.5443755082483</v>
      </c>
      <c r="BH15" s="43">
        <v>47.4</v>
      </c>
      <c r="BI15" s="43">
        <v>28.3</v>
      </c>
      <c r="BJ15" s="43">
        <v>23.3</v>
      </c>
      <c r="BK15" s="43">
        <v>1</v>
      </c>
      <c r="BM15" s="57">
        <v>14.501089522006842</v>
      </c>
      <c r="BN15" s="57">
        <v>423.81771281169392</v>
      </c>
      <c r="BO15" s="57">
        <v>0</v>
      </c>
      <c r="BP15" s="57">
        <v>732.77921085315745</v>
      </c>
      <c r="BQ15" s="57">
        <v>88.076812840355402</v>
      </c>
      <c r="BR15" s="57">
        <v>459.14268653864519</v>
      </c>
    </row>
    <row r="16" spans="1:70" x14ac:dyDescent="0.25">
      <c r="G16" s="43">
        <v>10</v>
      </c>
      <c r="H16" s="43">
        <v>2012</v>
      </c>
      <c r="I16" s="47">
        <v>862011</v>
      </c>
      <c r="J16" s="47">
        <v>19468.900000000001</v>
      </c>
      <c r="K16" s="51">
        <v>18725.099999999999</v>
      </c>
      <c r="L16" s="51">
        <f t="shared" si="0"/>
        <v>22585.442645163461</v>
      </c>
      <c r="N16" s="54">
        <v>0.20773478589805899</v>
      </c>
      <c r="O16" s="55">
        <v>1.762</v>
      </c>
      <c r="P16" s="55">
        <v>0</v>
      </c>
      <c r="Q16" s="55">
        <v>1.28</v>
      </c>
      <c r="R16" s="55">
        <v>0</v>
      </c>
      <c r="S16" s="55">
        <v>0.10199999999999999</v>
      </c>
      <c r="T16" s="55">
        <v>0.379</v>
      </c>
      <c r="U16" s="55">
        <v>1E-3</v>
      </c>
      <c r="V16" s="55">
        <v>1E-3</v>
      </c>
      <c r="W16" s="55">
        <v>0.17</v>
      </c>
      <c r="X16" s="55">
        <v>0.96599999999999997</v>
      </c>
      <c r="Y16" s="55">
        <v>0.34499999999999997</v>
      </c>
      <c r="Z16" s="55">
        <v>0.222</v>
      </c>
      <c r="AA16" s="55">
        <v>4.2000000000000003E-2</v>
      </c>
      <c r="AB16" s="55">
        <v>1.7000000000000001E-2</v>
      </c>
      <c r="AC16" s="55"/>
      <c r="AD16" s="55">
        <v>3.1E-2</v>
      </c>
      <c r="AE16" s="55">
        <v>0</v>
      </c>
      <c r="AF16" s="55">
        <v>0</v>
      </c>
      <c r="AG16" s="55">
        <v>0</v>
      </c>
      <c r="AH16" s="55">
        <v>0</v>
      </c>
      <c r="AI16" s="55">
        <v>3.1E-2</v>
      </c>
      <c r="AJ16" s="55">
        <v>0</v>
      </c>
      <c r="AK16" s="55">
        <v>0</v>
      </c>
      <c r="AL16" s="55"/>
      <c r="AM16" s="55">
        <v>4.7169999999999996</v>
      </c>
      <c r="AN16" s="55">
        <v>0</v>
      </c>
      <c r="AO16" s="55">
        <v>4.46</v>
      </c>
      <c r="AP16" s="55">
        <v>0</v>
      </c>
      <c r="AQ16" s="55">
        <v>0</v>
      </c>
      <c r="AR16" s="55">
        <v>0.25700000000000001</v>
      </c>
      <c r="AS16" s="55">
        <v>0</v>
      </c>
      <c r="AT16" s="55">
        <v>0</v>
      </c>
      <c r="BE16" s="56">
        <v>134.31184272643964</v>
      </c>
      <c r="BF16" s="56">
        <v>3178.3629264413521</v>
      </c>
      <c r="BH16" s="43">
        <v>47</v>
      </c>
      <c r="BI16" s="43">
        <v>27.7</v>
      </c>
      <c r="BJ16" s="43">
        <v>24.1</v>
      </c>
      <c r="BK16" s="43">
        <v>1.3</v>
      </c>
      <c r="BM16" s="57">
        <v>19.907088599699723</v>
      </c>
      <c r="BN16" s="57">
        <v>405.58899398108338</v>
      </c>
      <c r="BO16" s="57">
        <v>0</v>
      </c>
      <c r="BP16" s="57">
        <v>677.31919365625288</v>
      </c>
      <c r="BQ16" s="57">
        <v>86.739275819241428</v>
      </c>
      <c r="BR16" s="57">
        <v>417.54815133276009</v>
      </c>
    </row>
    <row r="17" spans="7:70" x14ac:dyDescent="0.25">
      <c r="G17" s="43">
        <v>11</v>
      </c>
      <c r="H17" s="43">
        <v>2013</v>
      </c>
      <c r="I17" s="47">
        <v>865878</v>
      </c>
      <c r="J17" s="47">
        <v>18064.599999999999</v>
      </c>
      <c r="K17" s="51">
        <v>17613</v>
      </c>
      <c r="L17" s="51">
        <f t="shared" si="0"/>
        <v>20862.754337216098</v>
      </c>
      <c r="N17" s="54">
        <v>0.21701135862127899</v>
      </c>
      <c r="O17" s="55">
        <v>1.611</v>
      </c>
      <c r="P17" s="55">
        <v>0</v>
      </c>
      <c r="Q17" s="55">
        <v>1.169</v>
      </c>
      <c r="R17" s="55">
        <v>0</v>
      </c>
      <c r="S17" s="55">
        <v>0.10299999999999999</v>
      </c>
      <c r="T17" s="55">
        <v>0.33700000000000002</v>
      </c>
      <c r="U17" s="55">
        <v>1E-3</v>
      </c>
      <c r="V17" s="55">
        <v>1E-3</v>
      </c>
      <c r="W17" s="55">
        <v>0.185</v>
      </c>
      <c r="X17" s="55">
        <v>0.86699999999999999</v>
      </c>
      <c r="Y17" s="55">
        <v>0.30099999999999999</v>
      </c>
      <c r="Z17" s="55">
        <v>0.19900000000000001</v>
      </c>
      <c r="AA17" s="55">
        <v>4.1000000000000002E-2</v>
      </c>
      <c r="AB17" s="55">
        <v>1.7000000000000001E-2</v>
      </c>
      <c r="AC17" s="55"/>
      <c r="AD17" s="55">
        <v>4.2000000000000003E-2</v>
      </c>
      <c r="AE17" s="55">
        <v>0</v>
      </c>
      <c r="AF17" s="55">
        <v>0</v>
      </c>
      <c r="AG17" s="55">
        <v>0</v>
      </c>
      <c r="AH17" s="55">
        <v>0</v>
      </c>
      <c r="AI17" s="55">
        <v>4.2000000000000003E-2</v>
      </c>
      <c r="AJ17" s="55">
        <v>0</v>
      </c>
      <c r="AK17" s="55">
        <v>0</v>
      </c>
      <c r="AL17" s="55"/>
      <c r="AM17" s="55">
        <v>4.29</v>
      </c>
      <c r="AN17" s="55">
        <v>0</v>
      </c>
      <c r="AO17" s="55">
        <v>3.9630000000000001</v>
      </c>
      <c r="AP17" s="55">
        <v>0</v>
      </c>
      <c r="AQ17" s="55">
        <v>0</v>
      </c>
      <c r="AR17" s="55">
        <v>0.32700000000000001</v>
      </c>
      <c r="AS17" s="55">
        <v>0</v>
      </c>
      <c r="AT17" s="55">
        <v>0</v>
      </c>
      <c r="AV17" s="58">
        <v>0.24809999999999999</v>
      </c>
      <c r="AW17" s="58"/>
      <c r="AX17" s="59">
        <v>0.20130000000000001</v>
      </c>
      <c r="AY17" s="59"/>
      <c r="AZ17" s="59"/>
      <c r="BA17" s="59"/>
      <c r="BB17" s="59"/>
      <c r="BC17" s="59"/>
      <c r="BE17" s="56">
        <v>124.05609492988134</v>
      </c>
      <c r="BF17" s="56">
        <v>3307.0427963386728</v>
      </c>
      <c r="BH17" s="43">
        <v>48.2</v>
      </c>
      <c r="BI17" s="43">
        <v>26.2</v>
      </c>
      <c r="BJ17" s="43">
        <v>24.5</v>
      </c>
      <c r="BK17" s="43">
        <v>1.2</v>
      </c>
      <c r="BM17" s="57">
        <v>24.49671840512007</v>
      </c>
      <c r="BN17" s="57">
        <v>368.87360275150473</v>
      </c>
      <c r="BO17" s="57">
        <v>6.8800000000000008</v>
      </c>
      <c r="BP17" s="57">
        <v>612.4750730868443</v>
      </c>
      <c r="BQ17" s="57">
        <v>88.554504633610392</v>
      </c>
      <c r="BR17" s="57">
        <v>408.06391516193753</v>
      </c>
    </row>
    <row r="18" spans="7:70" x14ac:dyDescent="0.25">
      <c r="G18" s="43">
        <v>12</v>
      </c>
      <c r="H18" s="43">
        <v>2014</v>
      </c>
      <c r="I18" s="47">
        <v>858000</v>
      </c>
      <c r="J18" s="47">
        <v>17393.7</v>
      </c>
      <c r="K18" s="51">
        <v>17173.2</v>
      </c>
      <c r="L18" s="51">
        <f t="shared" si="0"/>
        <v>20272.377622377622</v>
      </c>
      <c r="N18" s="54">
        <v>0.21760354577564101</v>
      </c>
      <c r="O18" s="55">
        <v>1.613</v>
      </c>
      <c r="P18" s="55">
        <v>2E-3</v>
      </c>
      <c r="Q18" s="55">
        <v>1.159</v>
      </c>
      <c r="R18" s="55">
        <v>0</v>
      </c>
      <c r="S18" s="55">
        <v>0.10199999999999999</v>
      </c>
      <c r="T18" s="55">
        <v>0.34100000000000003</v>
      </c>
      <c r="U18" s="55">
        <v>1E-3</v>
      </c>
      <c r="V18" s="55">
        <v>8.0000000000000002E-3</v>
      </c>
      <c r="W18" s="55">
        <v>0.222</v>
      </c>
      <c r="X18" s="55">
        <v>0.84299999999999997</v>
      </c>
      <c r="Y18" s="55">
        <v>0.28999999999999998</v>
      </c>
      <c r="Z18" s="55">
        <v>0.19900000000000001</v>
      </c>
      <c r="AA18" s="55">
        <v>3.9E-2</v>
      </c>
      <c r="AB18" s="55">
        <v>0.02</v>
      </c>
      <c r="AC18" s="55"/>
      <c r="AD18" s="55">
        <v>4.4999999999999998E-2</v>
      </c>
      <c r="AE18" s="55">
        <v>0</v>
      </c>
      <c r="AF18" s="55">
        <v>0</v>
      </c>
      <c r="AG18" s="55">
        <v>0</v>
      </c>
      <c r="AH18" s="55">
        <v>0</v>
      </c>
      <c r="AI18" s="55">
        <v>4.4999999999999998E-2</v>
      </c>
      <c r="AJ18" s="55">
        <v>0</v>
      </c>
      <c r="AK18" s="55">
        <v>0</v>
      </c>
      <c r="AL18" s="55"/>
      <c r="AM18" s="55">
        <v>4.3499999999999996</v>
      </c>
      <c r="AN18" s="55">
        <v>0</v>
      </c>
      <c r="AO18" s="55">
        <v>4.0330000000000004</v>
      </c>
      <c r="AP18" s="55">
        <v>0</v>
      </c>
      <c r="AQ18" s="55">
        <v>0</v>
      </c>
      <c r="AR18" s="55">
        <v>0.317</v>
      </c>
      <c r="AS18" s="55">
        <v>0</v>
      </c>
      <c r="AT18" s="55">
        <v>-8.8817841970012523E-16</v>
      </c>
      <c r="AV18" s="60">
        <v>0.2356</v>
      </c>
      <c r="AW18" s="60"/>
      <c r="AX18" s="59">
        <v>0.1903</v>
      </c>
      <c r="AY18" s="59"/>
      <c r="AZ18" s="59"/>
      <c r="BA18" s="59"/>
      <c r="BB18" s="59"/>
      <c r="BC18" s="59"/>
      <c r="BE18" s="56">
        <v>129.50426187811462</v>
      </c>
      <c r="BF18" s="56">
        <v>3442.1609082733812</v>
      </c>
      <c r="BH18" s="43">
        <v>47.6</v>
      </c>
      <c r="BI18" s="43">
        <v>25</v>
      </c>
      <c r="BJ18" s="43">
        <v>26</v>
      </c>
      <c r="BK18" s="56">
        <v>1.3</v>
      </c>
      <c r="BM18" s="51">
        <v>27.622916533121725</v>
      </c>
      <c r="BN18" s="51">
        <v>374.03267411865863</v>
      </c>
      <c r="BO18" s="51">
        <v>15.81</v>
      </c>
      <c r="BP18" s="51">
        <v>596.08713384924044</v>
      </c>
      <c r="BQ18" s="51">
        <v>93.379191745485812</v>
      </c>
      <c r="BR18" s="51">
        <v>429.12532244196041</v>
      </c>
    </row>
    <row r="19" spans="7:70" x14ac:dyDescent="0.25">
      <c r="G19" s="43">
        <v>13</v>
      </c>
      <c r="H19" s="43">
        <v>2015</v>
      </c>
      <c r="I19" s="47">
        <v>847008</v>
      </c>
      <c r="J19" s="47">
        <v>17420.599999999999</v>
      </c>
      <c r="K19" s="51">
        <v>17445.599999999999</v>
      </c>
      <c r="L19" s="51">
        <f>(J19*1000000)/I19</f>
        <v>20567.22014431977</v>
      </c>
      <c r="U19" s="55"/>
      <c r="AV19" s="60">
        <v>0.18379999999999999</v>
      </c>
      <c r="AW19" s="61"/>
      <c r="AX19" s="59">
        <v>0.14119999999999999</v>
      </c>
      <c r="AY19" s="59"/>
      <c r="AZ19" s="59"/>
      <c r="BA19" s="59">
        <v>1.1679200000000001</v>
      </c>
      <c r="BB19" s="59">
        <v>1.17245</v>
      </c>
      <c r="BC19" s="59"/>
    </row>
    <row r="20" spans="7:70" x14ac:dyDescent="0.25">
      <c r="G20" s="43">
        <v>14</v>
      </c>
      <c r="H20" s="43">
        <v>2016</v>
      </c>
      <c r="L20" s="51" t="e">
        <f t="shared" si="0"/>
        <v>#DIV/0!</v>
      </c>
    </row>
    <row r="21" spans="7:70" x14ac:dyDescent="0.25">
      <c r="G21" s="43">
        <v>15</v>
      </c>
      <c r="H21" s="43">
        <v>2017</v>
      </c>
      <c r="L21" s="51" t="e">
        <f t="shared" si="0"/>
        <v>#DIV/0!</v>
      </c>
    </row>
    <row r="22" spans="7:70" x14ac:dyDescent="0.25">
      <c r="G22" s="43">
        <v>16</v>
      </c>
      <c r="H22" s="43">
        <v>2018</v>
      </c>
      <c r="L22" s="51" t="e">
        <f t="shared" si="0"/>
        <v>#DIV/0!</v>
      </c>
    </row>
    <row r="23" spans="7:70" x14ac:dyDescent="0.25">
      <c r="G23" s="43">
        <v>17</v>
      </c>
      <c r="H23" s="43">
        <v>2019</v>
      </c>
      <c r="L23" s="51" t="e">
        <f t="shared" si="0"/>
        <v>#DIV/0!</v>
      </c>
    </row>
    <row r="24" spans="7:70" x14ac:dyDescent="0.25">
      <c r="G24" s="43">
        <v>18</v>
      </c>
      <c r="H24" s="43">
        <v>2020</v>
      </c>
      <c r="L24" s="51" t="e">
        <f t="shared" si="0"/>
        <v>#DIV/0!</v>
      </c>
    </row>
    <row r="25" spans="7:70" x14ac:dyDescent="0.25">
      <c r="J25" s="51"/>
    </row>
    <row r="26" spans="7:70" x14ac:dyDescent="0.25">
      <c r="J26" s="51"/>
    </row>
    <row r="27" spans="7:70" x14ac:dyDescent="0.25">
      <c r="J27" s="51"/>
    </row>
    <row r="28" spans="7:70" x14ac:dyDescent="0.25">
      <c r="J28" s="51"/>
    </row>
    <row r="29" spans="7:70" x14ac:dyDescent="0.25">
      <c r="J29" s="51"/>
    </row>
    <row r="30" spans="7:70" x14ac:dyDescent="0.25">
      <c r="J30" s="51"/>
    </row>
    <row r="31" spans="7:70" x14ac:dyDescent="0.25">
      <c r="J31" s="51"/>
    </row>
    <row r="32" spans="7:70" x14ac:dyDescent="0.25">
      <c r="J32" s="51"/>
    </row>
    <row r="33" spans="10:10" x14ac:dyDescent="0.25">
      <c r="J33" s="51"/>
    </row>
    <row r="34" spans="10:10" x14ac:dyDescent="0.25">
      <c r="J34" s="51"/>
    </row>
    <row r="55" spans="1:3" ht="15.75" x14ac:dyDescent="0.25">
      <c r="B55" s="52" t="s">
        <v>42</v>
      </c>
    </row>
    <row r="56" spans="1:3" x14ac:dyDescent="0.25">
      <c r="A56" s="43">
        <v>1</v>
      </c>
      <c r="B56" s="48" t="s">
        <v>115</v>
      </c>
      <c r="C56" s="43" t="s">
        <v>116</v>
      </c>
    </row>
    <row r="57" spans="1:3" x14ac:dyDescent="0.25">
      <c r="A57" s="43">
        <v>2</v>
      </c>
      <c r="B57" s="48" t="s">
        <v>0</v>
      </c>
      <c r="C57" s="53" t="s">
        <v>43</v>
      </c>
    </row>
    <row r="58" spans="1:3" ht="45.75" customHeight="1" x14ac:dyDescent="0.25">
      <c r="A58" s="43">
        <v>3</v>
      </c>
      <c r="B58" s="48" t="s">
        <v>44</v>
      </c>
      <c r="C58" s="53" t="s">
        <v>124</v>
      </c>
    </row>
    <row r="59" spans="1:3" ht="45.75" customHeight="1" x14ac:dyDescent="0.25">
      <c r="A59" s="43">
        <v>4</v>
      </c>
      <c r="B59" s="48" t="s">
        <v>13</v>
      </c>
      <c r="C59" s="53" t="s">
        <v>124</v>
      </c>
    </row>
    <row r="60" spans="1:3" ht="57" customHeight="1" x14ac:dyDescent="0.25">
      <c r="A60" s="43">
        <v>5</v>
      </c>
      <c r="B60" s="48" t="s">
        <v>46</v>
      </c>
      <c r="C60" s="43" t="s">
        <v>45</v>
      </c>
    </row>
    <row r="61" spans="1:3" ht="57" customHeight="1" x14ac:dyDescent="0.25">
      <c r="A61" s="43">
        <v>6</v>
      </c>
      <c r="B61" s="48" t="s">
        <v>16</v>
      </c>
      <c r="C61" s="43" t="s">
        <v>45</v>
      </c>
    </row>
    <row r="62" spans="1:3" ht="54" customHeight="1" x14ac:dyDescent="0.25">
      <c r="A62" s="43">
        <v>7</v>
      </c>
      <c r="B62" s="48" t="s">
        <v>6</v>
      </c>
      <c r="C62" s="43" t="s">
        <v>45</v>
      </c>
    </row>
    <row r="63" spans="1:3" ht="48.75" customHeight="1" x14ac:dyDescent="0.25">
      <c r="A63" s="43">
        <v>8</v>
      </c>
      <c r="B63" s="48" t="s">
        <v>7</v>
      </c>
      <c r="C63" s="43" t="s">
        <v>45</v>
      </c>
    </row>
    <row r="64" spans="1:3" ht="45" x14ac:dyDescent="0.25">
      <c r="A64" s="43">
        <v>9</v>
      </c>
      <c r="B64" s="48" t="s">
        <v>34</v>
      </c>
      <c r="C64" s="43" t="s">
        <v>47</v>
      </c>
    </row>
    <row r="65" spans="1:3" ht="45" x14ac:dyDescent="0.25">
      <c r="A65" s="43">
        <v>10</v>
      </c>
      <c r="B65" s="48" t="s">
        <v>35</v>
      </c>
      <c r="C65" s="43" t="s">
        <v>47</v>
      </c>
    </row>
    <row r="66" spans="1:3" ht="45" x14ac:dyDescent="0.25">
      <c r="A66" s="43">
        <v>11</v>
      </c>
      <c r="B66" s="48" t="s">
        <v>36</v>
      </c>
      <c r="C66" s="43" t="s">
        <v>45</v>
      </c>
    </row>
    <row r="67" spans="1:3" ht="45" x14ac:dyDescent="0.25">
      <c r="A67" s="43">
        <v>12</v>
      </c>
      <c r="B67" s="48" t="s">
        <v>37</v>
      </c>
      <c r="C67" s="43" t="s">
        <v>45</v>
      </c>
    </row>
    <row r="68" spans="1:3" ht="86.25" customHeight="1" x14ac:dyDescent="0.25">
      <c r="A68" s="43">
        <v>13</v>
      </c>
      <c r="B68" s="48" t="s">
        <v>121</v>
      </c>
      <c r="C68" s="43" t="s">
        <v>47</v>
      </c>
    </row>
    <row r="69" spans="1:3" ht="105" x14ac:dyDescent="0.25">
      <c r="A69" s="43">
        <v>14</v>
      </c>
      <c r="B69" s="48" t="s">
        <v>143</v>
      </c>
      <c r="C69" s="43" t="s">
        <v>144</v>
      </c>
    </row>
  </sheetData>
  <sheetProtection algorithmName="SHA-512" hashValue="vgW9feaH+XpUTTqbIOMU/guKSljiU+ht9nyU6/cxhBCvQlNevqvRkemF2ZDWaQWDiJAZxbch8tv05vqE0b1t6w==" saltValue="4bIubS0g4lzfxUFiONLluA==" spinCount="100000" sheet="1" objects="1" scenarios="1"/>
  <mergeCells count="10">
    <mergeCell ref="G1:Z1"/>
    <mergeCell ref="BM7:BR7"/>
    <mergeCell ref="BH7:BK7"/>
    <mergeCell ref="P7:V7"/>
    <mergeCell ref="W7:AB7"/>
    <mergeCell ref="AE7:AK7"/>
    <mergeCell ref="AN7:AT7"/>
    <mergeCell ref="AV7:AW7"/>
    <mergeCell ref="AX7:AY7"/>
    <mergeCell ref="BA7:BC7"/>
  </mergeCells>
  <hyperlinks>
    <hyperlink ref="C57" r:id="rId1" display="http://appsso.eurostat.ec.europa.eu/nui/show.do?dataset=demo_pjan&amp;lang=en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Final Energy Consumption</vt:lpstr>
      <vt:lpstr>Gross H&amp;C (Sold) Generation</vt:lpstr>
      <vt:lpstr>Gross Electricity Generation</vt:lpstr>
      <vt:lpstr>EU28</vt:lpstr>
      <vt:lpstr>AT</vt:lpstr>
      <vt:lpstr>BE</vt:lpstr>
      <vt:lpstr>BG</vt:lpstr>
      <vt:lpstr>HR</vt:lpstr>
      <vt:lpstr>CY</vt:lpstr>
      <vt:lpstr>CZ</vt:lpstr>
      <vt:lpstr>DK</vt:lpstr>
      <vt:lpstr>EE</vt:lpstr>
      <vt:lpstr>FI</vt:lpstr>
      <vt:lpstr>FR</vt:lpstr>
      <vt:lpstr>DE</vt:lpstr>
      <vt:lpstr>GR</vt:lpstr>
      <vt:lpstr>HU</vt:lpstr>
      <vt:lpstr>IE</vt:lpstr>
      <vt:lpstr>IT</vt:lpstr>
      <vt:lpstr>LV</vt:lpstr>
      <vt:lpstr>LT</vt:lpstr>
      <vt:lpstr>LU</vt:lpstr>
      <vt:lpstr>MT</vt:lpstr>
      <vt:lpstr>NL</vt:lpstr>
      <vt:lpstr>PL</vt:lpstr>
      <vt:lpstr>PT</vt:lpstr>
      <vt:lpstr>RO</vt:lpstr>
      <vt:lpstr>SK</vt:lpstr>
      <vt:lpstr>SI</vt:lpstr>
      <vt:lpstr>ES</vt:lpstr>
      <vt:lpstr>SE</vt:lpstr>
      <vt:lpstr>UK</vt:lpstr>
      <vt:lpstr>CH</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Anti Gkizelis</dc:creator>
  <cp:lastModifiedBy>Anti Gkizelis</cp:lastModifiedBy>
  <dcterms:created xsi:type="dcterms:W3CDTF">2016-08-12T09:12:22Z</dcterms:created>
  <dcterms:modified xsi:type="dcterms:W3CDTF">2016-12-15T16:48:40Z</dcterms:modified>
</cp:coreProperties>
</file>